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NATJECAJI\NATJEČAJI 2019\PODRUČNE JEDINICE\RIJEKA\"/>
    </mc:Choice>
  </mc:AlternateContent>
  <bookViews>
    <workbookView xWindow="0" yWindow="0" windowWidth="28800" windowHeight="11700" tabRatio="932" activeTab="1"/>
  </bookViews>
  <sheets>
    <sheet name=" gra.obr.i strojarski" sheetId="4" r:id="rId1"/>
    <sheet name="ukupna rekapitulacija" sheetId="31" r:id="rId2"/>
    <sheet name=" elektrotehničke inst." sheetId="32" r:id="rId3"/>
  </sheets>
  <definedNames>
    <definedName name="_xlnm.Print_Area" localSheetId="0">' gra.obr.i strojarski'!$A$1:$J$375</definedName>
  </definedNames>
  <calcPr calcId="162913"/>
</workbook>
</file>

<file path=xl/calcChain.xml><?xml version="1.0" encoding="utf-8"?>
<calcChain xmlns="http://schemas.openxmlformats.org/spreadsheetml/2006/main">
  <c r="J126" i="4" l="1"/>
  <c r="J38" i="4" l="1"/>
  <c r="J88" i="4"/>
  <c r="F40" i="4" s="1"/>
  <c r="J235" i="4"/>
  <c r="F117" i="32"/>
  <c r="F120" i="32"/>
  <c r="F121" i="32"/>
  <c r="F126" i="32"/>
  <c r="F127" i="32"/>
  <c r="F130" i="32"/>
  <c r="J345" i="4"/>
  <c r="J297" i="4"/>
  <c r="J298" i="4"/>
  <c r="J309" i="4"/>
  <c r="J314" i="4"/>
  <c r="J319" i="4"/>
  <c r="J331" i="4"/>
  <c r="J333" i="4"/>
  <c r="J293" i="4"/>
  <c r="J281" i="4"/>
  <c r="J269" i="4"/>
  <c r="J205" i="4"/>
  <c r="J207" i="4"/>
  <c r="J209" i="4"/>
  <c r="J211" i="4"/>
  <c r="J213" i="4"/>
  <c r="J215" i="4"/>
  <c r="J217" i="4"/>
  <c r="J219" i="4"/>
  <c r="J221" i="4"/>
  <c r="J223" i="4"/>
  <c r="J226" i="4"/>
  <c r="J227" i="4"/>
  <c r="J230" i="4"/>
  <c r="J231" i="4"/>
  <c r="J233" i="4"/>
  <c r="J203" i="4"/>
  <c r="J184" i="4"/>
  <c r="J170" i="4"/>
  <c r="J168" i="4"/>
  <c r="J164" i="4"/>
  <c r="J149" i="4"/>
  <c r="J147" i="4"/>
  <c r="J130" i="4"/>
  <c r="J131" i="4"/>
  <c r="J132" i="4"/>
  <c r="J134" i="4"/>
  <c r="J127" i="4"/>
  <c r="J122" i="4"/>
  <c r="J123" i="4"/>
  <c r="J121" i="4"/>
  <c r="J106" i="4"/>
  <c r="J104" i="4"/>
  <c r="J102" i="4"/>
  <c r="J86" i="4"/>
  <c r="J77" i="4"/>
  <c r="J78" i="4"/>
  <c r="J79" i="4"/>
  <c r="J82" i="4"/>
  <c r="J83" i="4"/>
  <c r="J84" i="4"/>
  <c r="J70" i="4"/>
  <c r="J72" i="4"/>
  <c r="J74" i="4"/>
  <c r="J64" i="4"/>
  <c r="J66" i="4"/>
  <c r="J53" i="4"/>
  <c r="J56" i="4"/>
  <c r="J58" i="4"/>
  <c r="J60" i="4"/>
  <c r="J62" i="4"/>
  <c r="J51" i="4"/>
  <c r="J29" i="4"/>
  <c r="J30" i="4"/>
  <c r="J32" i="4"/>
  <c r="J36" i="4"/>
  <c r="J13" i="4"/>
  <c r="J14" i="4"/>
  <c r="J15" i="4"/>
  <c r="J16" i="4"/>
  <c r="J17" i="4"/>
  <c r="J18" i="4"/>
  <c r="J19" i="4"/>
  <c r="J22" i="4"/>
  <c r="J12" i="4"/>
  <c r="F220" i="32" l="1"/>
  <c r="F222" i="32"/>
  <c r="F225" i="32"/>
  <c r="F226" i="32"/>
  <c r="F227" i="32"/>
  <c r="F228" i="32"/>
  <c r="F229" i="32"/>
  <c r="F230" i="32"/>
  <c r="F231" i="32"/>
  <c r="F232" i="32"/>
  <c r="F234" i="32"/>
  <c r="F236" i="32"/>
  <c r="F238" i="32"/>
  <c r="F240" i="32"/>
  <c r="F242" i="32"/>
  <c r="F217" i="32"/>
  <c r="F167" i="32"/>
  <c r="F168" i="32"/>
  <c r="F171" i="32"/>
  <c r="F172" i="32"/>
  <c r="F175" i="32"/>
  <c r="F176" i="32"/>
  <c r="F177" i="32"/>
  <c r="F178" i="32"/>
  <c r="F179" i="32"/>
  <c r="F180" i="32"/>
  <c r="F181" i="32"/>
  <c r="F182" i="32"/>
  <c r="F183" i="32"/>
  <c r="F184" i="32"/>
  <c r="F185" i="32"/>
  <c r="F186" i="32"/>
  <c r="F189" i="32"/>
  <c r="F190" i="32"/>
  <c r="F191" i="32"/>
  <c r="F192" i="32"/>
  <c r="F193" i="32"/>
  <c r="F194" i="32"/>
  <c r="F195" i="32"/>
  <c r="F196" i="32"/>
  <c r="F197" i="32"/>
  <c r="F198" i="32"/>
  <c r="F199" i="32"/>
  <c r="F200" i="32"/>
  <c r="F201" i="32"/>
  <c r="F202" i="32"/>
  <c r="F204" i="32"/>
  <c r="F206" i="32"/>
  <c r="F208" i="32"/>
  <c r="F164" i="32"/>
  <c r="F105" i="32"/>
  <c r="F107" i="32"/>
  <c r="F109" i="32"/>
  <c r="F111" i="32"/>
  <c r="F113" i="32"/>
  <c r="F115" i="32"/>
  <c r="F131" i="32"/>
  <c r="F134" i="32"/>
  <c r="F137" i="32"/>
  <c r="F140" i="32"/>
  <c r="F143" i="32"/>
  <c r="F144" i="32"/>
  <c r="F145" i="32"/>
  <c r="F146" i="32"/>
  <c r="F147" i="32"/>
  <c r="F148" i="32"/>
  <c r="F149" i="32"/>
  <c r="F150" i="32"/>
  <c r="F151" i="32"/>
  <c r="F152" i="32"/>
  <c r="F154" i="32"/>
  <c r="F156" i="32"/>
  <c r="F103" i="32"/>
  <c r="F94" i="32"/>
  <c r="F90" i="32"/>
  <c r="F91" i="32"/>
  <c r="F92" i="32"/>
  <c r="F89" i="32"/>
  <c r="F86" i="32"/>
  <c r="F84" i="32"/>
  <c r="F82" i="32"/>
  <c r="F83" i="32"/>
  <c r="F81" i="32"/>
  <c r="F78" i="32"/>
  <c r="F69" i="32"/>
  <c r="F70" i="32"/>
  <c r="F71" i="32"/>
  <c r="F72" i="32"/>
  <c r="F73" i="32"/>
  <c r="F74" i="32"/>
  <c r="F75" i="32"/>
  <c r="F76" i="32"/>
  <c r="F68" i="32"/>
  <c r="F65" i="32"/>
  <c r="F62" i="32"/>
  <c r="F61" i="32"/>
  <c r="F58" i="32"/>
  <c r="F57" i="32"/>
  <c r="F54" i="32"/>
  <c r="F53" i="32"/>
  <c r="F50" i="32"/>
  <c r="F24" i="32"/>
  <c r="F25" i="32"/>
  <c r="F26" i="32"/>
  <c r="F27" i="32"/>
  <c r="F28" i="32"/>
  <c r="F29" i="32"/>
  <c r="F30" i="32"/>
  <c r="F31" i="32"/>
  <c r="F32" i="32"/>
  <c r="F33" i="32"/>
  <c r="F34" i="32"/>
  <c r="F35" i="32"/>
  <c r="F36" i="32"/>
  <c r="F37" i="32"/>
  <c r="F38" i="32"/>
  <c r="F39" i="32"/>
  <c r="F40" i="32"/>
  <c r="F41" i="32"/>
  <c r="F42" i="32"/>
  <c r="F23" i="32"/>
  <c r="F244" i="32" l="1"/>
  <c r="F255" i="32" s="1"/>
  <c r="F212" i="32"/>
  <c r="F254" i="32" s="1"/>
  <c r="F158" i="32"/>
  <c r="F253" i="32" s="1"/>
  <c r="F96" i="32"/>
  <c r="F252" i="32" s="1"/>
  <c r="F45" i="32"/>
  <c r="F251" i="32" s="1"/>
  <c r="F343" i="4"/>
  <c r="J343" i="4" s="1"/>
  <c r="F186" i="4"/>
  <c r="J186" i="4" s="1"/>
  <c r="F189" i="4" s="1"/>
  <c r="F367" i="4" s="1"/>
  <c r="F165" i="4"/>
  <c r="J165" i="4" s="1"/>
  <c r="F257" i="32" l="1"/>
  <c r="I11" i="31" s="1"/>
  <c r="F172" i="4"/>
  <c r="F365" i="4" s="1"/>
  <c r="F237" i="4"/>
  <c r="F369" i="4" s="1"/>
  <c r="F68" i="4" l="1"/>
  <c r="J68" i="4" s="1"/>
  <c r="F34" i="4"/>
  <c r="J34" i="4" s="1"/>
  <c r="F26" i="4" l="1"/>
  <c r="J26" i="4" s="1"/>
  <c r="F24" i="4"/>
  <c r="J24" i="4" s="1"/>
  <c r="F335" i="4" l="1"/>
  <c r="F371" i="4" s="1"/>
  <c r="F347" i="4"/>
  <c r="F373" i="4" s="1"/>
  <c r="F152" i="4"/>
  <c r="F363" i="4" s="1"/>
  <c r="F109" i="4" l="1"/>
  <c r="F359" i="4" s="1"/>
  <c r="F90" i="4" l="1"/>
  <c r="F357" i="4" s="1"/>
  <c r="F136" i="4" l="1"/>
  <c r="F361" i="4" s="1"/>
  <c r="F355" i="4" l="1"/>
  <c r="J375" i="4" s="1"/>
  <c r="I9" i="31" s="1"/>
  <c r="F14" i="31" s="1"/>
  <c r="I16" i="31" s="1"/>
</calcChain>
</file>

<file path=xl/sharedStrings.xml><?xml version="1.0" encoding="utf-8"?>
<sst xmlns="http://schemas.openxmlformats.org/spreadsheetml/2006/main" count="927" uniqueCount="465">
  <si>
    <t>Opis radova</t>
  </si>
  <si>
    <t>Količina</t>
  </si>
  <si>
    <t>1.</t>
  </si>
  <si>
    <t>1.1.</t>
  </si>
  <si>
    <t>1.2.</t>
  </si>
  <si>
    <t>1.3.</t>
  </si>
  <si>
    <t>1.4.</t>
  </si>
  <si>
    <t>Redni br.</t>
  </si>
  <si>
    <t>OPĆI OPIS RUŠENJE I DEMONTAŽA</t>
  </si>
  <si>
    <t>Ukupno
(kn)</t>
  </si>
  <si>
    <t>ZIDARSKI RADOVI</t>
  </si>
  <si>
    <t>OPĆI OPIS ZIDARSKIH RADOVA</t>
  </si>
  <si>
    <t>IZOLATERSKI RADOVI</t>
  </si>
  <si>
    <t>Jed.
Mjera</t>
  </si>
  <si>
    <t>Jed.
Cijena</t>
  </si>
  <si>
    <t>2.1.</t>
  </si>
  <si>
    <t>2.2.</t>
  </si>
  <si>
    <t>3.1.</t>
  </si>
  <si>
    <t>4.1.</t>
  </si>
  <si>
    <t>6.1.</t>
  </si>
  <si>
    <t>5.2.</t>
  </si>
  <si>
    <t>5.1.</t>
  </si>
  <si>
    <t>2.</t>
  </si>
  <si>
    <t>2.3.</t>
  </si>
  <si>
    <t>2.4.</t>
  </si>
  <si>
    <t>3.</t>
  </si>
  <si>
    <t>4.</t>
  </si>
  <si>
    <t>5.</t>
  </si>
  <si>
    <t>6.</t>
  </si>
  <si>
    <t>7.</t>
  </si>
  <si>
    <t>8.</t>
  </si>
  <si>
    <t>9.</t>
  </si>
  <si>
    <t>7.1.</t>
  </si>
  <si>
    <t>kom</t>
  </si>
  <si>
    <t>m2</t>
  </si>
  <si>
    <t>1.5.</t>
  </si>
  <si>
    <t>1.6.</t>
  </si>
  <si>
    <t>komplet</t>
  </si>
  <si>
    <t>UKUPNO RUŠENJA I DEMONTAŽE :</t>
  </si>
  <si>
    <t>1.  RUŠENJE I DEMONTAŽA</t>
  </si>
  <si>
    <t>2. ZIDARSKI RADOVI</t>
  </si>
  <si>
    <t>U jediničnu cijenu zidarskih radova uračunati sav potreban rad i materijal, sve transporte, zaštitu od atmosferskih utjecaja, korištenje radne skele i sl. Uračunati grubo čišćenje te uklanjanje otpadaka i osiguranje mjera zaštite na radu.Kod izvedbe estriha izvođač je dužan zatražiti od nadzornog inženjera visinske kote, te ih u naravi usaglasiti sa projektnim zadacima.Obavezna provjera isušenosti estriha prije postavljanja podova.Obračun po m3(m2) ugrađenog materijala.</t>
  </si>
  <si>
    <t>paušalno</t>
  </si>
  <si>
    <t>m</t>
  </si>
  <si>
    <t>2.5.</t>
  </si>
  <si>
    <t>Probijanja raznih otvora u zidovima  za instalacije. Otvori veličine do 0,1 m2.</t>
  </si>
  <si>
    <t xml:space="preserve">m </t>
  </si>
  <si>
    <t>2.7.</t>
  </si>
  <si>
    <t>Rabiciranje šliceva nakon postave instalacija sa svim potrebnim materijalom i priborom. Širina šlica do 20 cm.</t>
  </si>
  <si>
    <t>2.8.</t>
  </si>
  <si>
    <t>UKUPNO ZIDARSKI RADOVI :</t>
  </si>
  <si>
    <t>U jediničnu cijenu radova uključiti sav materijal i rad na nabavi i postavljanju materijala. U cijenu uključiti sav spojni materijal. Kod postavljanje metalnih profila na spoju istih sa betonskim ili zidanim elementima obavezno postavljati traku za spriječavanje prijenosa vibracija i zvuka. Sve spojeve ploča obavezno obložiti trakom za spojeve, te prethodno i naknadno ogletati.  Završena površina mora biti spremna za bojanje, bez neravnima na površini. 
Obračun radova po m2 odrađene površine. Sve radove izvesti u skladu sa elaboratom zaštite od požara.</t>
  </si>
  <si>
    <t>OPĆI OPIS IZOLATERSKI RADOVI</t>
  </si>
  <si>
    <t>UKUPNO IZOLATERSKI RADOVI :</t>
  </si>
  <si>
    <t>OPĆI OPIS STOLARSKI RADOVI</t>
  </si>
  <si>
    <t>U jediničnu cijenu uračunati sva pomoćna i osnovna sredstva, materijal i rad potreban za izvedbu radova, osiguranju mjera HTZ i transporta.Nuditi gotov proizvod sa uračunatim rezanjima, prilagođavanju površina gabaritima, spojnim spredstvima . Mjere je potrebno uzeti u naravi.
Obračun po stvarnoj količini ugrađenog materijala. OBRATITI POZORNOST NA UGRADNJU VANJSKOG PROZORA (SISTEM "RAL UGRADNJE").</t>
  </si>
  <si>
    <t>UKUPNO STOLARSKI RADOVI (vanjska i unutarnja stolarija) :</t>
  </si>
  <si>
    <t>OPĆI OPIS PARKETARSKI RADOVI</t>
  </si>
  <si>
    <t>U jediničnu cijenu uračunati sva pomoćna i osnovna sredstva, materijal i rad potreban za izvedbu radova, osiguranju mjera HTZ i transporta.Nuditi gotov proizvod sa uračunatim rezanjima, prilagođavanj površina gabaritima, spojnim spredstvima (ljepilo), masama za fugiranje i sl. Uračunati izradu i postavljanje sokla, kutnih letava oko otvora i na vertikalnim spojevima zida i sl.U cijenu uračunati fugiranje svih kuteva (spojeva) keramike, pripadajućim silikonom za fugiranje _x000D_Nuditi hrastov parket I klase. Načinu postavljanja  po odabiru investitora. Obračun po stvarnoj količini ugrađenog parketa.</t>
  </si>
  <si>
    <t>UKUPNO PARKETARSKI RADOVI :</t>
  </si>
  <si>
    <t xml:space="preserve">Sve zidne površine potrebno je u cijelosti ogletati, fino pobrusiti i isprašiti. Prije nanošenja novih slojeva boje površine je potrebno premazati temeljnim prajmerom. Prije ličenja postojeće stare stolarije i bravarije potrebno je pokrpati oštećena mjesta, površine fino pobrusiti, isprašiti te nanijeti temeljni premaz. U jediničnu cijenu uračunati sva pomoćna i osnovna sredstva, materijal i rad potreban za izvedbu radova, osiguranju mjera HTZ i transporta.Sva bojanja zidova izvesti s jednim temeljnim slojem i dva dekorativna završna premaza u tonu i boji po izboru projektanta. Ličenje stolarije i bravarije je također s jednim temeljnim premazom i dva završna lak premaza. Obračun po stvarnoj količini izvedenih radova.  </t>
  </si>
  <si>
    <t>UKUPNO SOBOSLIKARSKI I LIČILAČKI RADOVI :</t>
  </si>
  <si>
    <t>RUŠENJE I DEMONTAŽE</t>
  </si>
  <si>
    <t>STOLARSKI RADOVI (vanjska i unutarnja stolarija)</t>
  </si>
  <si>
    <t>UKUPNO RADOVI S PDV-om :</t>
  </si>
  <si>
    <t>4.2.</t>
  </si>
  <si>
    <t>4.3.</t>
  </si>
  <si>
    <t>Bojanje unutarnjih zidova disperzivnom bojom, u dva sloja u tonu i nijansi po izboru projektanta. Prije nanošenja boje sve površine potrebno je dobro otprašiti i premazati impregnacijskim premazom. U cijenu uključiti sav materijal,  pripremne i pomoćne radove, kao što su gletanje, brušenje, radne skele i sl.</t>
  </si>
  <si>
    <t>2.9.</t>
  </si>
  <si>
    <t>2.10.</t>
  </si>
  <si>
    <t>3. IZOLATERSKI RADOVI</t>
  </si>
  <si>
    <t>3.2.</t>
  </si>
  <si>
    <t>3.3.</t>
  </si>
  <si>
    <t>4. STOLARSKI RADOVI  (vanjska i unutarnja stolarija)</t>
  </si>
  <si>
    <t>7.2.</t>
  </si>
  <si>
    <t>OPĆI OPIS SOBOSLIKARSKO LIČILAČKI RADOVI</t>
  </si>
  <si>
    <t>2.11.</t>
  </si>
  <si>
    <t>UKUPNO RAZNI RADOVI :</t>
  </si>
  <si>
    <t xml:space="preserve">RAZNI RADOVI </t>
  </si>
  <si>
    <t xml:space="preserve">Pažljiva demontaža unutarnje i vanjske stolarije sa svim potrebnim radovima i pomoćnim konstrukcijama.   U cijenu uključeno slaganje, utovar, odvoz i pažljivi istovar na registriranoj deponiji otpadnog materijala udaljenu do 10 km, plaćanje potrebnih taksi za ovu vrstu otpadnog materijala. Obračun po komadu. </t>
  </si>
  <si>
    <t>komada</t>
  </si>
  <si>
    <t>komad</t>
  </si>
  <si>
    <t xml:space="preserve">Pažljivo rušenje pregradnog zida debljine 12 cm od opeke NF obostano ožbukanog između dva uredska prostora. Stavka uključuje sav potreban rad i materijal, pomoćne skele i konstrukcije te utovar, odvoz i istovar  na registriranoj deponiji otpadnog materijala udaljenu do 10 km, plaćanje potrebnih taksi za ovu vrstu otpadnog materijala. Obračun po m2 srušenog zida.  </t>
  </si>
  <si>
    <t>2.6.</t>
  </si>
  <si>
    <t>Dobava materijala i izrada pregradnog zida od gips kartonskim ploča s  obostranim oblaganjem s dvostrukim slojem gips kartonskih ploča debljine 12 ,5 mm, ukupne debljine zida  10 cm. Međuprostor između ploča popuniti pločama od hidrofobizirane mineralne vune debljine 8 cm kao Knauf Insulation DP 5 mak. L=0,035 W/mK. i obostrano postavljenom PVC folijom. Sve izvesti prema pravilima struke i prema uputama proizvođača GK ploča. U cijeni stavke uključen sav potreban rad i materijal te potrebne skele i i konstrukcije, bandažiranje spojeva te čišćenje prostora nakon izvedenih radova, do potpune gotovosti zida. Na mjestima ovjesa visećih elemenata  predvidjeti potrebna ojačanja u konstrukciji. Obračun po m2 izvedenog pregradnog zida s odbijanjem otvora za vrata u zidu.</t>
  </si>
  <si>
    <t>Dobava i ugradba metalnih pragova unutarnjih vrata širine 1,0 do 1,5 cm, boje i dizajna po izboru projektanta i/ili investitora. U cijenu uključen sav potreban rad i materija do potpune gotvosti. Obračun po m' ugrađenog metalnog praga.</t>
  </si>
  <si>
    <t>Dobava i ugradnja unutarnjih drvenih prozorskih klupčica karakteristika kao Helolit izrađene od čvrste, vodootporne ljepljene iverice, bijele boje. Stavka uključuje dobavu klupčice sa svim potrebnim dodacima i lementima te montažu klupćice sukladno uputstvima proizvođača, uključen sav potreban rad i materijal do potpune gotovosti. Obračun po komadu.</t>
  </si>
  <si>
    <t>4.4.</t>
  </si>
  <si>
    <t>m'</t>
  </si>
  <si>
    <t xml:space="preserve">5. PARKETARSKI RADOVI </t>
  </si>
  <si>
    <t>6.2.</t>
  </si>
  <si>
    <t>GRIJANJE , HLAĐENJE I VENTILACIJA</t>
  </si>
  <si>
    <t>regulacijom rada sustava, koji se sastoji</t>
  </si>
  <si>
    <t>od jedne vanjske i dvije unutrašnje jedinice.</t>
  </si>
  <si>
    <t>Vanjska jedinica je zrakom hlađena sa rotacionim</t>
  </si>
  <si>
    <t>kompresorom. Radni medij dizalice topline je</t>
  </si>
  <si>
    <t>freon R410A. Unutrašnje jedinice su zidne izvedbe</t>
  </si>
  <si>
    <t>i svaka je pojedinačno vezana cijevima i električnim</t>
  </si>
  <si>
    <t>kabelom sa vanjskom jedinicom. Upravljaju se daljinskim</t>
  </si>
  <si>
    <t>upravljačima.</t>
  </si>
  <si>
    <t>OPĆI OPIS STROJARSKIH INSTALACIJA</t>
  </si>
  <si>
    <t>U pojedinim stavkama troškovnika navedeni su mogući tipovi proizvoda, odnosno proizvođača, što je samo preporuka projektanta kao pokazatelj nivoa kvalitete, funkcionalnosti, dizajna i slično, ili preporuka proizilazi iz određenih proračuna. Ponuditelj može ponuditi i drugi proizvod, drugog proizvođača, ako može argumentirati da je jednako vrijedan-kvalitetan, te da osigurava jednako dobre rezultate predviđene projektom, odnosno proračunima . Ponuditelj mora navesti proizvod koji alternativno nudi, te proizvođača tog proizvoda.</t>
  </si>
  <si>
    <t>Detaljno čišćenje unutrašnjosti prostora nakon završetka svih radova uređenja prostora a prije primopredaje izvedenih radova Naručitelju. U stavku uključen sav potreban rad i materijal te sredstva za čišćenje. Obračun po m2 očišćenog prostora.</t>
  </si>
  <si>
    <t>PARKETARSKI RADOVI</t>
  </si>
  <si>
    <t>UKUPNO STROJARSKE INSTALACIJE :</t>
  </si>
  <si>
    <t>STROJARSKE INSTALACIJE</t>
  </si>
  <si>
    <t>Vanjska jedinica kao: “Mitsubishi“ MXZ-2D53VA</t>
  </si>
  <si>
    <t>- kapacitet hlađenje H = 5,3 (1,1-5,6) kW</t>
  </si>
  <si>
    <t>- kapacitet grijanja G = 6,4 (1,0-7,0) kW</t>
  </si>
  <si>
    <t xml:space="preserve">- apsorbirana električna snaga kod grijanja  1,7kW  </t>
  </si>
  <si>
    <t xml:space="preserve">- apsorbirana električna snaga kod hlađenja 1,54kW  </t>
  </si>
  <si>
    <t>- napajanje 240V, 50Hz</t>
  </si>
  <si>
    <t>napajanje</t>
  </si>
  <si>
    <t>Unutrašnja zidna jedinica:</t>
  </si>
  <si>
    <t>tehničkih karakteristika:</t>
  </si>
  <si>
    <t>Učin hlađenja: 2,5 (0,9 - 3,4) kW</t>
  </si>
  <si>
    <t>Učin grijanja: 3,2 (1,0 - 4,1) kW</t>
  </si>
  <si>
    <t>Dimenzije (v/š/d): 299 x 798 x 195 mm</t>
  </si>
  <si>
    <t>Težina: 10 kg</t>
  </si>
  <si>
    <t xml:space="preserve">Infracrveni daljinski upravljač sa tjednim </t>
  </si>
  <si>
    <t>timerom uključen</t>
  </si>
  <si>
    <t>Proizvođač i tipa kao:</t>
  </si>
  <si>
    <t>Mitsubishi Electric MSZ-SF25VE</t>
  </si>
  <si>
    <t>- ili jednakovrijedno</t>
  </si>
  <si>
    <t>Učin hlađenja: 3,5 (1,1 - 3,8) kW</t>
  </si>
  <si>
    <t>Učin grijanja: 4,0 (1,3 - 4,6) kW</t>
  </si>
  <si>
    <t>Mitsubishi Electric MSZ-SF35VE</t>
  </si>
  <si>
    <t>za protok radnog medija (freona).</t>
  </si>
  <si>
    <t>unutrašnje klima jedinice, od polipropilena</t>
  </si>
  <si>
    <t>60 mm zaporne visine vodenog stupca sa</t>
  </si>
  <si>
    <t>dodatnom mehaničkom kuglom za blokadu</t>
  </si>
  <si>
    <t xml:space="preserve">mirisa. Brtvi mirise i bez zaporne vode, </t>
  </si>
  <si>
    <t>sifonski umetak može se izvaditi i očistiti.</t>
  </si>
  <si>
    <t xml:space="preserve">Proizvođač i tip : </t>
  </si>
  <si>
    <t>“HL Hutterer &amp; Lechner GmbH”</t>
  </si>
  <si>
    <t>priključak f20, izlaz DN32. Zatvarač zadaha</t>
  </si>
  <si>
    <r>
      <rPr>
        <sz val="10"/>
        <rFont val="Arial"/>
        <family val="2"/>
        <charset val="238"/>
      </rPr>
      <t xml:space="preserve">Dobava i ugradnja </t>
    </r>
    <r>
      <rPr>
        <b/>
        <sz val="10"/>
        <rFont val="Arial"/>
        <family val="2"/>
        <charset val="238"/>
      </rPr>
      <t xml:space="preserve">polivinilske cijevi </t>
    </r>
  </si>
  <si>
    <t xml:space="preserve">sa fitinzima i obujmicama za odvod </t>
  </si>
  <si>
    <t>kondezata, dimenzija:</t>
  </si>
  <si>
    <t>NO32</t>
  </si>
  <si>
    <t>Dobava i ugradnja toplinske izolacije sa parnom</t>
  </si>
  <si>
    <t>branom za izolaciju cijevi za odvod kondenzata.</t>
  </si>
  <si>
    <t>vanjske dizalice topline i unutrašnjih jedinica</t>
  </si>
  <si>
    <t xml:space="preserve">klima uređaja (ventilokonvektora) koje koriste </t>
  </si>
  <si>
    <t xml:space="preserve">radni medij freon R410A. Po završetku ugradnje </t>
  </si>
  <si>
    <t xml:space="preserve">za ispitivanje čvrstoće cijevi potrebno je izvršiti </t>
  </si>
  <si>
    <t xml:space="preserve">tlačnu probu na ispitni tlak od 40 bar u trajanju </t>
  </si>
  <si>
    <t xml:space="preserve">od 30 minuta. Za propuštanje cijevi potrebno je </t>
  </si>
  <si>
    <t xml:space="preserve">izvršiti tlačnu probu na ispitni tlak od 32 bar u </t>
  </si>
  <si>
    <t xml:space="preserve">trajanju od 8 sati. Odstupanje na manometru smije </t>
  </si>
  <si>
    <t xml:space="preserve">ispitivanja je dušik. </t>
  </si>
  <si>
    <t>ELEKTRIČNI RAZDJELNI ORMARI</t>
  </si>
  <si>
    <t>ELEKTRIČNA INSTALACIJA  SNAGE</t>
  </si>
  <si>
    <t xml:space="preserve">ELEKTRIČNA INSTALACIJA  RASVJETE  </t>
  </si>
  <si>
    <t>INSTALACIJA TELEFONA I RAČUNALNE MREŽE</t>
  </si>
  <si>
    <t>UKUPNO:</t>
  </si>
  <si>
    <t>UVODNE NAPOMENE UZ TROŠKOVNIK</t>
  </si>
  <si>
    <t>Troškovi opremanja i ugradnje obračunskog mjernog mjesta, uključivo priključno-mjerni ormar i oprema u ormaru, nisu predmet ovog troškovnika, nego su isti obveza nadležnog distribucijskog područja HEP-a, temeljem ugovora o zakupu angažirane snage između investitora i nadležnog distribucijskog područja HEP-a.</t>
  </si>
  <si>
    <t>U pojedinim stavkama troškovnika navedeni su mogući tipovi proizvoda, odnosno proizvođača, što je samo preporuka projektanta kao pokazatelj nivoa kvalitete, funkcionalnosti, dizajna i slično, ili preporuka proizilazi iz određenih proračuna. Ponuditelj može ponuditi i drugi proizvod, drugog proizvođača, ako može argumentirati da je jednako vrijedan-kvalitetan, te da osigurava jednako dobre rezultate predviđene projektom, odnosno proračunima (npr. ako se radi o svjetiljkama, i slično). Ponuditelj mora navesti proizvod koji alternativno nudi, te proizvođača tog proizvoda.</t>
  </si>
  <si>
    <t>U jediničnim cijenama svih stavki troškovnika, ponuditelj treba obuhvatiti ukupne troškove materijala, opreme i rada, za potpuno dovođenje u funkcionalno stanje posla predviđenog troškovnikom.</t>
  </si>
  <si>
    <t>Prije izrade ponude ponuditelj je dužan pregledati projektnu dokumentaciju, te izvršiti uvid na građevini koja je predmet troškovnika, kako bi se upoznao sa svim uvjetima i detaljima, vezano za izradu ponude.</t>
  </si>
  <si>
    <t>Ako se ukaže potreba za izvođenjem radova koji sadržani u troškovniku,  za izvedbu istih izvoditelj treba dobiti suglasnost nadzornog inženjera, sastaviti ponudu te radove ugovoriti sa investitorom.</t>
  </si>
  <si>
    <t>Dimenzije razdjelnih ploča ( RP ) odrediti tako da nakon ugradnje i montaže opreme, te ožičenja, ostane cca 30% rezervnog prostora. Kod ugradnje razdjelne ploče, potrebno je poduzeti sve mjere zaštite da se ista ne ošteti kod drugih radova (žbukanje, bojanje i slično).</t>
  </si>
  <si>
    <t>R.br.</t>
  </si>
  <si>
    <t>Opis</t>
  </si>
  <si>
    <t>jedinica mjere</t>
  </si>
  <si>
    <t>količina</t>
  </si>
  <si>
    <t>jedinična cijena</t>
  </si>
  <si>
    <t>ukupna cijena</t>
  </si>
  <si>
    <t>-</t>
  </si>
  <si>
    <t>trofazno digitalno sekundarno brojilo do 60A</t>
  </si>
  <si>
    <t xml:space="preserve">kompaktni prekidač snage, 63A, 3P, 16kA, termičko podešenje od 0,8 do 1 In, fiksni magnetski iskop 10In </t>
  </si>
  <si>
    <t>montažna ploča kompaktnog prekidača</t>
  </si>
  <si>
    <t xml:space="preserve">naponski okidač za kompaktni prekidač, 230V </t>
  </si>
  <si>
    <t xml:space="preserve">odvodnik prenapona i struje groma, 15kA, 3P+N, klasa 2 </t>
  </si>
  <si>
    <t>predosigurač za odvodnik prenapona, C20A, 3P</t>
  </si>
  <si>
    <t xml:space="preserve">strujna zaštitna sklopka, 40/0,3A/4P </t>
  </si>
  <si>
    <t xml:space="preserve">instalacijski prekidač, B kar. 1P/6A, 6kA </t>
  </si>
  <si>
    <t xml:space="preserve">instalacijski prekidač, B kar. 1P/10A, 6kA </t>
  </si>
  <si>
    <t xml:space="preserve">instalacijski prekidač, B kar. 1P/16A, 6kA </t>
  </si>
  <si>
    <t xml:space="preserve">instalacijski prekidač, C kar. 1P/16A, 6kA </t>
  </si>
  <si>
    <t>instalacijski sklopnik 25A, napon upravljanja 230V, 1NO</t>
  </si>
  <si>
    <t>izborna preklopka 1-0-2</t>
  </si>
  <si>
    <t>tropolne izolirane sabirnice 100A</t>
  </si>
  <si>
    <t>bravica sa ključem</t>
  </si>
  <si>
    <t>Nespecifirani materijal, stopice, spojni kabeli, POK kanali, vijci i stezaljke.</t>
  </si>
  <si>
    <t>kompl</t>
  </si>
  <si>
    <t xml:space="preserve">ELEKTRIČNA INSTALACIJA SNAGE </t>
  </si>
  <si>
    <t>demontaža postojeće elektroinstalacije u prostorijama rekonstrukcije, odvoz na deponij uz ishođenje potvrde o deponiranju materijala</t>
  </si>
  <si>
    <t>Dobava i polaganje PVC cijevi u beton i ciglu sa štemanjem šliceva</t>
  </si>
  <si>
    <t>Dobava i polaganje kabela sa štemanjem šliceva</t>
  </si>
  <si>
    <t xml:space="preserve">Dobava, ugradnja i spajanje modularnih priključnica u podžbukne kutije, boja bijela, vijčani priključci, 2P+E, 16A, 230V </t>
  </si>
  <si>
    <t xml:space="preserve">priključnica sa zaštitnim kontaktom  </t>
  </si>
  <si>
    <t xml:space="preserve">nosivi okvir (2 modula) </t>
  </si>
  <si>
    <t xml:space="preserve">pokrovna ploča (2 modula) </t>
  </si>
  <si>
    <t xml:space="preserve">nosivi okvir (4 modula) </t>
  </si>
  <si>
    <t xml:space="preserve">pokrovna ploča (4 modula) </t>
  </si>
  <si>
    <t>Dobava, ugradnja i spajanje ručnog javljača požara za nužni isklop opskrbe električnom energijom, crvena boja, IP65, nadgradna ugradnja, način rada sa lomom stakla, radna temperatura -20C do +60C</t>
  </si>
  <si>
    <t>Dobava, ugradnja i spajanje priključnica sa prenaponskom zaštitom za opskrbu komunikacijskog ormara</t>
  </si>
  <si>
    <t>Priključnica 1-struka 0° ravna, 250V, 10/16A, bijela, PVC</t>
  </si>
  <si>
    <t>Nosiva pločica, Modul 45 80/1-struka</t>
  </si>
  <si>
    <t>Okvir, Modul 45 80/1-struka, 80x80, bijela, polikarbonat, PC</t>
  </si>
  <si>
    <t>Prenaponska zaštita, za sve instalacijske sustave, In 1,5kA, Razina zaštite L-N 1kV, N-PE 1kV, napon otvorenog strujnog kruga 3kV</t>
  </si>
  <si>
    <t>10.</t>
  </si>
  <si>
    <t>Spajanje električnih uređaja:</t>
  </si>
  <si>
    <t>klima jedinica</t>
  </si>
  <si>
    <t>11.</t>
  </si>
  <si>
    <t>Sitni nespecificirani materijal, izolir traka, stopice, vijci i sl.</t>
  </si>
  <si>
    <t>ELEKTRIČNA INSTALACIJA SNAGE</t>
  </si>
  <si>
    <t xml:space="preserve"> SVJETILJKE</t>
  </si>
  <si>
    <t>Dobava, ugradnja i spajanje stropne nadgradne svjetiljke snage 40 W led, jačine svjetlosnog toka 6000 Lm, temperature 4000 K, dim. 600x600mm, bijele boje, uzvrat boje preko 80 %, stupanj zaštite IP20, mehaničke zaštite IK03, komplet sa okvirom za nadgradnu ugradnju</t>
  </si>
  <si>
    <t>Dobava, ugradnja i spajanje stropne nadgradne svjetiljke snage 20 W led, jačine svjetlosnog toka 3800 Lm, temperature 4000 K, dim. cca 300x300mm, bijele boje, stupanj zaštite IP20, mehaničke zaštite IK03, komplet sa okvirom za nadgradnu ugradnju</t>
  </si>
  <si>
    <t>Dobava, ugradnja i spajanje vanjske nadgradne svjetiljke snage 5W led, 4000K, IP44</t>
  </si>
  <si>
    <t xml:space="preserve"> ELEKTRIČNA INSTALACIJA </t>
  </si>
  <si>
    <t>Dobava, ugradnja i spajanje modularnih sklopki i tipkala bijele boje, 230V, 10A:</t>
  </si>
  <si>
    <t xml:space="preserve">isklopna sklopka (2 modula) </t>
  </si>
  <si>
    <t xml:space="preserve">isklopna sklopka (1 modul) </t>
  </si>
  <si>
    <t>Ispitivanje kompletne električne instalacije, mjerenje otpora izolacije, otpora petlje, prorada strujnih zaštnih sklopki, mjerenje srednje rasvjetljenosti prostora, vizualni pregled</t>
  </si>
  <si>
    <t>Dobava i ugradnja telefonskog priključnog TK ormarića sa spajanjem:</t>
  </si>
  <si>
    <t>Ugradni telefonski priključni ormarić sa regletom, IP54, 200x160x110mm, komplet sa bravicom i ključem.</t>
  </si>
  <si>
    <t>Dobava i polaganje kabela u PVC tičino cijevi</t>
  </si>
  <si>
    <t>UTP CAT. 6</t>
  </si>
  <si>
    <t>PVC kutija za 3 modula, beton</t>
  </si>
  <si>
    <t xml:space="preserve">nosivi okvir (3 modula) </t>
  </si>
  <si>
    <t xml:space="preserve">pokrovna ploča (3 modula) </t>
  </si>
  <si>
    <t>priključnica RJ45 CAT 6 UTP</t>
  </si>
  <si>
    <t>slijepi modul veličine 1 modul</t>
  </si>
  <si>
    <t>Dobava, ugradnja i komunikacijskog ormara. U ormar ugraditi slijedeću opremu:</t>
  </si>
  <si>
    <t xml:space="preserve">VENTILATOR  </t>
  </si>
  <si>
    <t>ŠINA IZJEDNAČENJA POTENCIJALA</t>
  </si>
  <si>
    <t>prespojni panel, 24U, neopklopljen</t>
  </si>
  <si>
    <t>polica fiksna</t>
  </si>
  <si>
    <t>DN-93603 keystone modul Digitus, c6, UTP, bezalatn</t>
  </si>
  <si>
    <t>AL 19AZ-OPT.LADICA BEZ PANELA-D</t>
  </si>
  <si>
    <t>AL 19AZ-12LC DUPLEX PANEL-D</t>
  </si>
  <si>
    <t>SPLICE KAZETA 12 NITI DN-96101-D</t>
  </si>
  <si>
    <t>ALWL SPOJNICA LC/LC SM DPLX DIGITUS DN-96007-1-D</t>
  </si>
  <si>
    <t>AL 9FPLC-02-SET PIGTAIL 9µm, 12 kom-D</t>
  </si>
  <si>
    <t xml:space="preserve">pres.kabel UTP cat.6 1m sivi </t>
  </si>
  <si>
    <t xml:space="preserve">SWITCH 8x10/100/1000 </t>
  </si>
  <si>
    <t>UPS 1000VA</t>
  </si>
  <si>
    <t>Dobava i ugradnja prenaponske zaštite na ulaznim paricama u telefonskom ormariću</t>
  </si>
  <si>
    <t>ISPITIVANJE I PUŠTANJE U RAD TELEFONSKE  INSTALACIJE  TE IZDAVANJE ATESTA ZA TEHNIČKI PREGLED</t>
  </si>
  <si>
    <t>NAPOMENA: Aktivna mrežna oprema nije predmet ovog troškovnika, te će se naknadno utvrditi prema stvarnim potrebama korisnika.</t>
  </si>
  <si>
    <t>A/ TROŠKOVNIK GRAĐEVINSKO OBRTNIČKIH RADOVA I STROJARSKIH INSTALACIJA</t>
  </si>
  <si>
    <t>8.1.</t>
  </si>
  <si>
    <t>8.2.</t>
  </si>
  <si>
    <t>8.3.</t>
  </si>
  <si>
    <t>A/ REKAPITULACIJA GRAĐEVINSKO OBRTNIČKIH RADOVA I STROJARSKIH INSTALACIJA</t>
  </si>
  <si>
    <t>B/ TROŠKOVNIK ELEKTROTEHNIČKIH INSTALACIJA</t>
  </si>
  <si>
    <t>REKAPITULACIJA RADOVA ELEKTROTEHNIČKIH INSTALACIJA</t>
  </si>
  <si>
    <t>UKUPNO GRAĐEVINSKO OBRTNIČKI RADOVI I STROJARSKE INSTALACIJE :</t>
  </si>
  <si>
    <t>SVEUKUPNO RADOVI UREĐENJA PROSTORA :</t>
  </si>
  <si>
    <t>UKUPNO RADOVI ELEKTROTEHNIČKIH INSTALACIJA:</t>
  </si>
  <si>
    <t>A/ GRAĐEVINSKO OBRTNIČKI RADOVI I STROJARSKE INSTALACIJE</t>
  </si>
  <si>
    <t>SVEUKUPNA REKAPITULACIJA UREĐENJA PROSTORA</t>
  </si>
  <si>
    <t>B/ RADOVI ELEKTROTEHNIČKIH INSTALACIJA</t>
  </si>
  <si>
    <t>a/ drveni prozor dim. 110/190 cm</t>
  </si>
  <si>
    <t>b/ drveni prozor s kut.rolete dim. 110/180+35 cm</t>
  </si>
  <si>
    <t>c/ drveni prozor dim. 65/140 cm</t>
  </si>
  <si>
    <t>d/ vanjska ulazna PVC vrata dim. 110/250 cm</t>
  </si>
  <si>
    <t>e/ vanjska ulazna drvena vrata  s željeznim rešetkama dim. 105/205 cm</t>
  </si>
  <si>
    <t>g/ unutarnja drvena vrata dim 90/195 cm</t>
  </si>
  <si>
    <t>h/ unutarnja dvokrilna drvena vrata dim 140/205 cm</t>
  </si>
  <si>
    <t>f/ vanjska ulazna drvena dvokrilna vrata  dim. 120/250 cm</t>
  </si>
  <si>
    <t xml:space="preserve">Pažljiva demontaža daščane obloge postavljene na dvokrilna ulaznim vratima i prozorske konstrukcije.  U cijenu uključeno slaganje, utovar, odvoz i pažljivi istovar na registriranoj deponiji otpadnog materijala udaljenu do 10 km, plaćanje potrebnih taksi za ovu vrstu otpadnog materijala. Obračun po komadu. </t>
  </si>
  <si>
    <t>a/ štemanja u nosivom kamenom zidu</t>
  </si>
  <si>
    <t>m3</t>
  </si>
  <si>
    <t>c/ izrada novih ab nadvoja presjeka širine 80 cm i visine 25 cm</t>
  </si>
  <si>
    <t>Skidanje postojeće obloge podova od keramičkih pločica i laminata. Stavka uključuje sav potreban rad i materijal, pomoćne skele i konstrukcije te utovar, odvoz i istovar  na registriranoj deponiji otpadnog materijala udaljenu do 10 km, plaćanje potrebnih taksi za ovu vrstu otpadnog materijala. Obračun po m2 skinute podne obloge.</t>
  </si>
  <si>
    <t>Otucanje zbuke zidova i stropova  na mjestima oštećenja ili dotrajalosti postojeće žbuke te keramičkih zidnih pločica. Žbuka se ne otucava na mjestima gdje je potpuno "zdrava" ( bez pukotina i čvrsto sljubljena na konstrukciju). Površine za otucanje mora odobriti nadzorni inženjer. Stavka uključuje sav potreban rad i materijal, pomoćne skele i konstrukcije te utovar, odvoz i istovar  na registriranoj deponiji otpadnog materijala udaljenu do 10 km, plaćanje potrebnih taksi za ovu vrstu otpadnog materijala. Obračun po m2 skinute žbuke i zidnih keramičkih pločica.</t>
  </si>
  <si>
    <t>Rušenje betonske podne konstrukcije (betonske podloge) u prostorijama u kojima se izvodi nova donja betonskapodna ploča. Stavka uključuje sav potreban rad i materijal, pomoćne skele i konstrukcije te utovar, odvoz i istovar  na registriranoj deponiji otpadnog materijala udaljenu do 10 km, plaćanje potrebnih taksi za ovu vrstu otpadnog materijala. Obračun po m2 srušene betonske podne ploče.</t>
  </si>
  <si>
    <t>Probijanje otvora u vanjskim nadtemeljnim zidovima za postavljanje cijevi kanalizacijskog odvoda (za cijevi DN 110 i cijev DN 75 . Stavka uključuje sav potreban rad i materijal, pomoćne skele i konstrukcije te utovar, odvoz i istovar  na registriranoj deponiji otpadnog materijala udaljenu do 10 km, plaćanje potrebnih taksi za ovu vrstu otpadnog materijala. Obračun po komadu probijenog otvora.</t>
  </si>
  <si>
    <t>1.7.</t>
  </si>
  <si>
    <t>1.8.</t>
  </si>
  <si>
    <t>1.9.</t>
  </si>
  <si>
    <t>Popravak žbuke zidova i stropova na mjestima gdje je prethodno skinuta oštećena žbuka a novi je potrebno ponovno izvesti te na mjestima novo postavljenih elektrotehničkih instalacija. U cijenu uračunati vrijednost svog osnovnog i pomoćnog materijala i rada, potrebne rdane skele i pomoćne konstrukcije. Obračun po m2 popravljene žbuke</t>
  </si>
  <si>
    <t>Zazidavanje postojećeg otvora u nosivom zidu debljine 80 cm radi smanjivanja postojećeg otvora te zidanje parapetnog zida ispod prozorskog otvora debljine parapetnog zida 50 cm. Zidanje se izvodi ciglenim blokom u produžnom cementnom mortu.  U cijenu uračunati vrijednost svog osnovnog i pomoćnog materijala i rada, potrebne radane skele i pomoćne konstrukcije. Obračun po m3 ozidanog zida.</t>
  </si>
  <si>
    <t>Zidarska obrada oko novougrađenih vanjskih vrata, prozora i unutarnjih vrata sa istakama ili bez istaka. U cijenu uključen sav potreban rad i materijal, po potrebi radna skela i pomoćne konstrukcije, eventualni popravak ploha oko ugrađenih elemenata, štemanja i žbukanja tj. dovođenje otvora u pravokutni oblik. Obračun po m'.</t>
  </si>
  <si>
    <t xml:space="preserve">Dobava materijala i izrada donje betonske ploče debljine 10 cm od  betona C 20/25, armirana mrežastom armaturom Q 223. U cijenu uključen sav potreba rad i materijal do potpunbe gotovosti.  Obračun po m2. </t>
  </si>
  <si>
    <t xml:space="preserve">Dobava materijala i izrada tamponskog sloja ispod nove betonske ploče debljine 8 cm . U cijenu uključen sav potreba rad i materijal do potpunbe gotovosti.  Obračun po m2. </t>
  </si>
  <si>
    <t xml:space="preserve">a/ širine do 40 cm, dužine 110 cm </t>
  </si>
  <si>
    <t xml:space="preserve">c/ širine 40 cm, dužine 70 cm </t>
  </si>
  <si>
    <t xml:space="preserve">a/ širine 30 cm, dužine   110 cm </t>
  </si>
  <si>
    <t xml:space="preserve">b/ širine 40 cm, dužine 120 cm </t>
  </si>
  <si>
    <t xml:space="preserve">b/ širine 30 cm, dužine 120 cm </t>
  </si>
  <si>
    <t>Dobava materijala i izrada obloge vanjskog zida od vodootpornih gips kartonskih ploča jednostrukim slojem gips kartonskih ploča debljine 12,5 mm, ukupne debljine obloge do 6,5 cm. Obloga se izvodi na odgovarajućoj pripadajućoj podkonstrukciji ili se lijepi na postojeću zidnu površinu. Ako se gips kartonske ploče ugrađuju na podkonstrukciju međuprostor između ploča i postojećeg vanjskog popuniti pločama od hidrofobizirane mineralne vune debljine 5 cm kao Knauf Insulation DP 5 mak. L=0,035 W/mK. i  postavljenom PVC folijom s unutarnje strane. Sve izvesti prema pravilima struke i prema uputama proizvođača GK ploča. U cijeni stavke uključen sav potreban rad i materijal te potrebne skele i i konstrukcije, bandažiranje spojeva te čišćenje prostora nakon izvedenih radova, do potpune gotovosti zida. Na mjestima ovjesa visećih elemenata  predvidjeti potrebna ojačanja u konstrukciji. Obračun po m2 izvedene obloge  zida s odbijanjem otvora za prozore. Obračun po m2 izvedne obloge.</t>
  </si>
  <si>
    <t>Izrada betonske košuljice C 12/15 (tzv.suhi estrih) debljine 5 cm u sobama, kuhinji, blagovaonici i dnevnom boravku. Košuljica se izvodi preko prethodno izvedene hidroizolacije postojećeg poda. Košuljica mora biti armirana, gornja površina mora biti ravna i obrađena tako da se na nju može izvesti tekući hidroizolacijski premaz i finalna podna obloga. U cijenu uračunati vrijednost svog osnovnog i pomoćnog materijala i rada.</t>
  </si>
  <si>
    <t xml:space="preserve">Razna sitna krpanja i popravci koja nije moguće predvidjeti a mogu se pojaviti kod izvođenja zidarskih radova. Radovi se izvode po nalogu nadzornog inžinjera i obračunavaju po stvarno izvršenim količinama te jediničnim cijenama koje se određuju analizom cijena koju je dužan izraditi izvoditelj radova.Procijenjena vrijednost  iznosi 5%  svih zidarskih radova. </t>
  </si>
  <si>
    <t>2.12.</t>
  </si>
  <si>
    <t>2.13.</t>
  </si>
  <si>
    <t>2.14.</t>
  </si>
  <si>
    <t>Izrada hidroizolacije preko postojeće podne konstrukcije te novo izvedene konstrukcije poda  (podna ploha + 10 cm vertikalnog ruba uz zidova), s jednim hladnim premazom i jednim slojem trake za varenje V-4 - vareno. Obračun po m2 izvedene hidoizolacije</t>
  </si>
  <si>
    <t>Izrada toplinske izolacije podova preko prethodno izvedenog sloja hidroizolacije od EPS (EEPS) ploča debljine 5 cm. Između EPS ploča i betonske košuljice postavlja se PE folija debljine 0,20 mm s potrebnim preklopima koji se lijepe samoljepljivom trakom širine 4 cm. U cijenu uključen sav potreban rad i materijal. obračun po m2.</t>
  </si>
  <si>
    <t>a/ Prozorska konstrukcija s dvokrilnim prozorom 110/140 u gornjem dijelu te fiksnim dijelom 110/50 u donjem dijelu. Dvokrilni prozor s otklopno zaokretnim jednim krilom, ostakljeno prozirnim IZO staklom, fiksni dio ostakljen reflektirajućim IZO staklom.</t>
  </si>
  <si>
    <t>b/ Prozorska konstrukcija s dvokrilnim prozorom 120/140 u gornjem dijelu te fiksnim dijelom 120/40 u donjem dijelu. Dvokrilni prozor s otklopno zaokretnim jednim krilom, ostakljeno prozirnim IZO staklom, fiksni dio ostakljen reflektirajućim IZO staklom.</t>
  </si>
  <si>
    <t xml:space="preserve">Izrada, dobava i ugradba jednokrilnih poluostakljenih ulaznih vrata od petkomornog PVC  profila, ostakljenje  IZO  staklom. Doprozornik i okvir prozora, te pokrovne letvice izrađeni su iz PVC-a s 'kompletnim stolarskim okovom s »Oliva« ili »Baketa« zatvaračem.Dokazana zvučna izolacija Rw =32 Db, a koef. Prolaza topline U =1,1m2K. 'Ostakljenje IZO staklom d=(4+16+4) mm uključeno u stavku.  Sve ostalo prema tehničkim uvjetima. Ugradnja uključuje dopremu kompletnog prozora fco gradilište,'stolarsku ugradbu, stolarsko sastavljanje kod ugradnje složenijih prozora sa svim potrebnim pomočnim materijalom i priborom, uključujući ekspandirajuću spužvastu traku (RAL ugradnja) koja se bočno lijepi na doprozornik.Traka je paropropusna i vodonepropusna. U cijenu uključen sav potreban rad i materija, pomoćne skele i konstrukcije, do potpune gotovosti. </t>
  </si>
  <si>
    <t xml:space="preserve">a/  Vanjska jednokrilna vrata vel.105/205 cm, </t>
  </si>
  <si>
    <t xml:space="preserve">b/  Vanjska jednokrilna vrata vel.110/240 cm, </t>
  </si>
  <si>
    <t>Izrada, dobava i ugradba jednokrilnih zaokretnih punih unutarnjih sobnih vrata. Dovratnik je masivne izrade drva 42x100 mm. Vrata imaju kompletan okov: usadna brava s ključem, ručke i štitnici, pokrovna letvica za spoj zid-dovratnik. Površinska obrada i ral po želji investitora. U cijenu uključen sav potreban rad i materijal do potpune gotovosti. Obračun po komadu ugrađenih vrata.</t>
  </si>
  <si>
    <t>a/  Unutarnja drvena vrata zidarske vel. 95/205 cm, (svjetla širina 90 cm)</t>
  </si>
  <si>
    <t>b/  Unutarnja drvena vrata  zidarske vel. 115/205 cm, (svjetla širina 100 cm)</t>
  </si>
  <si>
    <t>c/  Unutarnja drvena vrata  zidarske vel. 85/205 cm, (svjetla širina 80 cm)</t>
  </si>
  <si>
    <t>Izrada, dobava i ugradnja prozorskih ALU žaluzina dim 65 x 140 cm. U cijenu uključen sav potreban rad i materijal do potpune gotovosti. Obračun po komadu ugrađenih vrata.</t>
  </si>
  <si>
    <t>c/ jednokrilni prozor dimenzija 65/140 cm s otklopno zaokretnim  krilom, ostakljeno prozirnim IZO staklom.</t>
  </si>
  <si>
    <t xml:space="preserve">Dobava i ugradba gotovog troslojnog lamel parketa debljine 14 mm,  na prethodno izvedeni sloj cementnog estriha. Završna obrada parketa je sjajni i ili mat lak, prema odobiru nadzornog inženjera ili investitora. U cijenu uključen sav potreban rad i materijal do potpune gotovosti. </t>
  </si>
  <si>
    <t>Dobava i ugradnja novih parketnih kutnica letvica. Letvice se ugrađuju nakon ugrađenog parketa. U cijenu uključen sav potreban rad i materijal. Obračun po m' ugrađenih letvica.</t>
  </si>
  <si>
    <t>OPĆI OPIS KERAMIČARSKI RADOVI</t>
  </si>
  <si>
    <t>U jediničnu cijenu uračunati sva pomoćna i osnovna sredstva, materijal i rad potreban za izvedbu radova, osiguranju mjera HTZ i transporta.Nuditi gotov proizvod sa uračunatim rezanjima, prilagođavanj površina gabaritima, spojnim spredstvima (ljepilo), masama za fugiranje i sl. Uračunati izradu i postavljanje sokla, kutnih letava oko otvora i na vertikalnim spojevima zida i sl.U cijenu uračunati fugiranje svih kuteva (spojeva) keramike, pripadajućim silikonom za fugiranje _x000D_Nuditi samo keramiku I klase, u boji, dezenu i načinu postavljanja (ravno-dijagonalno) te dimenzija pločica po odabiru investitora. Obračun po stvarnoj količini ugrađenog opločanja.</t>
  </si>
  <si>
    <t>b/ zidne keramičke pločice u radnoj kuhinji visine 1,20m iznad kuhinjskih elemenata</t>
  </si>
  <si>
    <t>UKUPNO KERAMIČARSKI RADOVI :</t>
  </si>
  <si>
    <t>Popločenje podova  protukliznim keramičkim pločicama I klase debljine 1,0 cm. U cijenu uključen sav potreban rad i materijal do potpune gotovosti podne obloge.</t>
  </si>
  <si>
    <t xml:space="preserve">      a/ podne keramičke pločice</t>
  </si>
  <si>
    <t xml:space="preserve">     b/ sok keramičkih pločica 10 cm</t>
  </si>
  <si>
    <t>Oblaganje zidova sanitranih čvorova i radne kuhinje keramičkim pločicama I klase debljine 1,0 cm. U cijenu uključen sav potreban rad i materijal do potpune gotovosti zidne obloge.</t>
  </si>
  <si>
    <t>a/ zidne keramičke pločice sanitarnim čvorovima visine 2,00 m</t>
  </si>
  <si>
    <t xml:space="preserve">6. KERAMIČARSKI RADOVI </t>
  </si>
  <si>
    <t xml:space="preserve">7. SOBOSLIKARSKO LIČILAČKI RADOVI </t>
  </si>
  <si>
    <t>a/ bojanje novih zidova</t>
  </si>
  <si>
    <t>Bojanje saniranih dijelova vanjske žbuke fasadnom silikatnom bojom u dva sloja u tonu i nijansi kao postojeća boja. Sve površine potrebno je prije boljanja dobro otprašiti i premazati impegnacijskim premazom. U cijenu uključiti sav materijal,  pripremne i pomoćne radove, kao što su gletanje, brušenje, radne skele i sl.</t>
  </si>
  <si>
    <t>8.4.</t>
  </si>
  <si>
    <t>8.5.</t>
  </si>
  <si>
    <t>8.6.</t>
  </si>
  <si>
    <t>8.7.</t>
  </si>
  <si>
    <t>OPĆI OPIS INSTALACIJA VODOVODA I KANALIZACIJE I SANITARNE OPREME</t>
  </si>
  <si>
    <t>U jedininičnu cijenu kompleta uključeni su svi elementi za potpuno funkcioniranje. U jediničnu cijenu su uključeni svi ventili, rozete, pričvrsni pribor, dovod tople i hladne vode 1/2" sve do potpune gotovosti kompleta. U cijenu uračunati sav osnovni i pomoćni materijal i rad. Eventualne razlike obračunati će se prema jediničnim cijenama iz ovog troškovnika. U sve radove uključiti silikoniranje opreme trajnim sanitarnim silikonom u boji sanitarije, na svim spojevima sa zidom i podom.</t>
  </si>
  <si>
    <t>PONUDA PO KOMPLETIMA</t>
  </si>
  <si>
    <t>Umivaonik dim. 65x55 cm</t>
  </si>
  <si>
    <t>8.  VODOVOD I KANALIZACIJA I SANITARNA OPREMA</t>
  </si>
  <si>
    <t>UKUPNO VODOVOD I KANALIZACIJA I SANITARNA OPREMA :</t>
  </si>
  <si>
    <t>Dobava i ugradba umivaonika I klase, uključivo sa  jednoručnom mješalicom, kutnim ventilima, rozetama, sifonom, fleksibilnim priključnim cijevima i sl.  U cijenu uračunati sav potreban materijal i rad do potpune gotovosti. Komplet.</t>
  </si>
  <si>
    <t>Dobava i ugradba  WC školjke  I klase, uključivo sa, kutnim ventilom, rozetom, daskom za sjedenje i vodokotlićem sa priborom. U stavku uračunati sva štemanja i krpanja. Komplet.</t>
  </si>
  <si>
    <t>Dobava i ugradba PVC sifona, sa PVC tuljkom i INOX rešetkom 15x15 cm. U cijenu uračunati i odvod od sifona, sa svim štemanjima i krpanjima.Komplet</t>
  </si>
  <si>
    <t>Izvedba priključka za sudoper koji se sastoji od cijevi za dovod i odvod, te dva podžbukna ventila. Uključena dobava jednoručne mješalice za vodu koju je ponuditelj dužan nabaviti, te predati investitoru u prisutnosti nadzornog inženjera. U cijenu uračunati sva štemanja i krpanja.Komplet.</t>
  </si>
  <si>
    <t>Dobava i ugradba ogledala iznad umivaonika u širini umivaonika, prvoklasne izvedbe s ugradnjom na nevidljive nosače. Obračun po komadu kompletno montiranog ogledala, uključivo sav potreban rad i materijal.</t>
  </si>
  <si>
    <t>8.8.</t>
  </si>
  <si>
    <t>Dobava i ugradba etažera. Obračun po komadu kompletno montiranog etažera, uključivo sav potreban rad i materijal.</t>
  </si>
  <si>
    <t>8.9.</t>
  </si>
  <si>
    <t>8.10.</t>
  </si>
  <si>
    <t>Dobava i ugradba držača za ručnike pokraj umivanika i kade, zidna kromirana. Obračun po komadu kompletno montiranog držača, uključivo sav potreban rad i materijal.</t>
  </si>
  <si>
    <t>8.11.</t>
  </si>
  <si>
    <t>Dobava i montaža kompleta za tekući sapun s montažom na zid. Obračun po komadu kompletno montiranog držača, uključivo sav potreban rad i materijal.</t>
  </si>
  <si>
    <t>8.13.</t>
  </si>
  <si>
    <t>Dobava i ugradba držača WC papira, bočna montaža na zid, rotacijska izvedba. Obračun po komadu kompletno montiranog držača, uključivo sav potreban rad i materijal.</t>
  </si>
  <si>
    <t>Dobava i montaža visokotlačnog električnog bojlera sadržaja 10 l, proizvod kao »Gorenje«, uključivo sav meterijal za zavješanje, sigurnosno-povratni ventil 1/2'', s ugrađenim termostatom, uključivo spoj na pocinčane cijevi 1/2'', s fleksibilnim cijevima, toplu i hladnu vodu te podžbukni ventil 1/2'' s ukrasnom kapom i rozeta na hladnoj vodi.  U stavci obračunati sva potrebna štemanja i krpanja. Komplet</t>
  </si>
  <si>
    <t>Postavljanje PPR cijevi  unutar objekta (do vertikala, uključujući i vertikale). Cijevi je potrebno zaštititi omatanjem pripadajućom izolacijom, te položiti  u zid, odnosno u pod. U cijenu uračunati sve fazonske komade koji pripadaju, sav osnovni i pomoćni materijali rad.</t>
  </si>
  <si>
    <t>a/ Kanalizacijske cijevi DN 110</t>
  </si>
  <si>
    <t xml:space="preserve">a/PPR cijev DN 15 </t>
  </si>
  <si>
    <t>b/PPR cijev DN 20</t>
  </si>
  <si>
    <t>b/ Kanalizacijske cijevi DN 75</t>
  </si>
  <si>
    <t>8.14.</t>
  </si>
  <si>
    <t>8.15.</t>
  </si>
  <si>
    <t>Iskop rova za polaganje kanalizacionih cijevi širine cca 30 i dubine cca 80 cm  u zemljištu B ktg, dobava i izrada posteljice za cijevi  kanalizacije. Posteljicu izraditi od pješčanog materijala 10 cm ispod cijevi, te 20 cm iznad tjemena cijevi. Posteljicu je potrebno zbiti i poravnati da bi se omogućilo ispravno postavljanje cijevi, zatrpavanje rova za vodovodne i kanalizacione cijevi materijalom iz iskopa. Materijal u rovovima se mora zbiti da se zbijenost dovede na približnu vrijednost zbijenosti prije iskopa. Betoniranje površine iskopanog rova u svemu kao prije iskopa rova. U cijenu uračunati i odvoz otpadnog materijala na privremeno odlagalište udaljeno do 10 km, te po potrebi plaćanje taksi. Obračun po m'</t>
  </si>
  <si>
    <t>8.16.</t>
  </si>
  <si>
    <t>a/ impregnirane (zelene) ploče</t>
  </si>
  <si>
    <t>2.15.</t>
  </si>
  <si>
    <t>2.16.</t>
  </si>
  <si>
    <t>Popravak vanjske fasadne žbuke na prizemnom dijelu zgrade na  mjestima gdje je postojeća žbuka otpala. Stavka uključuje otucanje oslabljenih dijelova žbuke, otprašivanje, nabacivanje sloja rijetkog cementnog morta ("špric"), grupi i završni sloj vapneno cementne žbuke ukupne debljine oko 3 cm. U cijenu uključen sav potreban rad, materijal i radna skela. Obračun po m2.</t>
  </si>
  <si>
    <t>9. STROJARSKE INSTALACIJE</t>
  </si>
  <si>
    <t>9.1.</t>
  </si>
  <si>
    <t>9.2.</t>
  </si>
  <si>
    <t>9.3.</t>
  </si>
  <si>
    <t>9.4.</t>
  </si>
  <si>
    <t>9.5.</t>
  </si>
  <si>
    <t>9.6.</t>
  </si>
  <si>
    <t>9.7.</t>
  </si>
  <si>
    <t>10. RAZNI RADOVI</t>
  </si>
  <si>
    <t>10.1.</t>
  </si>
  <si>
    <t>10.2.</t>
  </si>
  <si>
    <t>KERAMIČARSKI RADOVI</t>
  </si>
  <si>
    <t>SOBOSLIKARSKO LIČILAČKI RADOVI</t>
  </si>
  <si>
    <t>VODOVOD I KANALIZACIJA I SANITARNA OPREMA</t>
  </si>
  <si>
    <t>INSTALACIJA TELEVIZIJE</t>
  </si>
  <si>
    <t>Dobava, ugradnja i spajanje razvodnog ormara RP-01:</t>
  </si>
  <si>
    <t>ugradni ormar sa metalnim vratima, IP30, veličine 4x18 modula, boja RAL 9016. Ormar spojiti na postojeći ormar za cijelu zgradu</t>
  </si>
  <si>
    <t xml:space="preserve">strujna zaštitna sklopka, 40/0,03A/4P </t>
  </si>
  <si>
    <t xml:space="preserve">instalacijski prekidač, B kar. 3P/16A, 6kA </t>
  </si>
  <si>
    <t>PLOČA  " RP-01"   UKUPNO</t>
  </si>
  <si>
    <t>Dobava i polaganje kabela u spušteni strop, te spajanje kabela</t>
  </si>
  <si>
    <t>Dobava i polaganje kabela uz freonske cijevi</t>
  </si>
  <si>
    <t>PVC kutija za 4 modula, beton</t>
  </si>
  <si>
    <t>PVC kutija za 4 modula, knauf</t>
  </si>
  <si>
    <t>bojler</t>
  </si>
  <si>
    <t>štednjak</t>
  </si>
  <si>
    <t>napa</t>
  </si>
  <si>
    <t>Dobava, ugradnja i spajanje stropnog nadgradnog senzora pokreta, radijus djelovanja 360 stupnjeva, IP55</t>
  </si>
  <si>
    <t>Dobava, ugradnja i spajanje fotoćelije na pročelju zgrade, IP44</t>
  </si>
  <si>
    <t xml:space="preserve">Dobava, ugradnja i spajanje SOS invalidnog sustava, poziv iz sanitarnog čvora za invalidne osobe u slučaju potrebe. </t>
  </si>
  <si>
    <t xml:space="preserve">Centrala </t>
  </si>
  <si>
    <t>tipkalo</t>
  </si>
  <si>
    <t>Dobava i polaganje kabela u spuštenom stropu, vezanje na nosivu konstrukciju stropa, te spajanje kabela</t>
  </si>
  <si>
    <t>12.</t>
  </si>
  <si>
    <t>13.</t>
  </si>
  <si>
    <t>4x2x0,6mm</t>
  </si>
  <si>
    <t>14.</t>
  </si>
  <si>
    <t>Dobava i polaganje PVC cijevi u spušteni strop sa vezanjem na nosivu konstrukciju sp.stropa</t>
  </si>
  <si>
    <t>15.</t>
  </si>
  <si>
    <t xml:space="preserve">tipkalo (2 modula) </t>
  </si>
  <si>
    <t>16.</t>
  </si>
  <si>
    <t>Dobava, ugradnja i spajanje električnog ventilatora u sanitarnom čvoru, IP44, sa vremenskom odgodom isklopa. Prije davanja ponude zatražiti podatke o promjeru odsisne cijevi</t>
  </si>
  <si>
    <t>17.</t>
  </si>
  <si>
    <t>8 nitni optički kabel</t>
  </si>
  <si>
    <t>Dobava, ugradnja i spajanje RJ45 CAT 6 UTP priključnica, modularno slaganje, bijela boja, podžbukna ugradnja:</t>
  </si>
  <si>
    <t xml:space="preserve">INSTALACIJA TELEVIZIJE </t>
  </si>
  <si>
    <t>Dobava i polaganje antenskog koaksijalnog  kabela KOKA F6 TSV</t>
  </si>
  <si>
    <t xml:space="preserve">Dobava, ugradnja i spajanje TV/FM/SAT završnih priključnica </t>
  </si>
  <si>
    <t>Dobava i ugradnja na krov antenske opreme :</t>
  </si>
  <si>
    <t>DIANA1/6U, zemaljska DVB-T antena UHF 21-69 16,5dB</t>
  </si>
  <si>
    <t>multiholder za satelitsku antenu</t>
  </si>
  <si>
    <t>LNB univerzal quatro NF 0,1 dB Goobay</t>
  </si>
  <si>
    <t>Dobava, ugradnja i spajanje diseq 4/1</t>
  </si>
  <si>
    <t>Dobava, ugradnja i spajanje razdjelnika signala 2/1</t>
  </si>
  <si>
    <t>Sitni nespecificirani materijal, uvodnice kabela, F konektori, stopice, vijci</t>
  </si>
  <si>
    <t>ISPITIVANJE I PUŠTANJE U RAD TELEVIZIJSKE INSTALACIJE TE IZDAVANJE ATESTA ZA TEHNIČKI PREGLED</t>
  </si>
  <si>
    <t xml:space="preserve">Stemanje u nosivim kamenim zidovima te izrada novog armirano betonskog nadvoja u širini zida. Nadvoji su širine 80 cm i visine 25 cm izvedeni od betona C30/37 armirani sa rebrastom armaturom  (4+2 f 14, vilice f 8/25 cm). Stemanje i izrada novih nadvoja izvodi se zbog zbog povećanja visine otvora u zidu za ugradnju novih konstrukcija vrata. Stavka uključuje sav potreban rad i materijal, pomoćne skele i konstrukcije te utovar, odvoz i istovar  na registriranoj deponiji otpadnog materijala udaljenu do 10 km, plaćanje potrebnih taksi za ovu vrstu otpadnog materijala. </t>
  </si>
  <si>
    <t>f 6,35x0,8 (debljina izolacije 10 mm)</t>
  </si>
  <si>
    <t>f 9,52x0,8 (debljina izolacije 13 mm)</t>
  </si>
  <si>
    <t>PVC kutija F60mm za beton</t>
  </si>
  <si>
    <t>PVC kutija F60mm za knauf zidove</t>
  </si>
  <si>
    <t>Dobava i ugradnja PVC razdjelnih kutija p/ž F 60mm</t>
  </si>
  <si>
    <r>
      <t>NYM-J 3x2,5mm</t>
    </r>
    <r>
      <rPr>
        <vertAlign val="superscript"/>
        <sz val="10"/>
        <rFont val="Arial"/>
        <family val="2"/>
        <charset val="238"/>
      </rPr>
      <t>2</t>
    </r>
  </si>
  <si>
    <r>
      <t>NYM-J 5x10mm</t>
    </r>
    <r>
      <rPr>
        <vertAlign val="superscript"/>
        <sz val="10"/>
        <rFont val="Arial"/>
        <family val="2"/>
        <charset val="238"/>
      </rPr>
      <t>2</t>
    </r>
  </si>
  <si>
    <r>
      <t>NYM-J 3x1,5mm</t>
    </r>
    <r>
      <rPr>
        <vertAlign val="superscript"/>
        <sz val="10"/>
        <rFont val="Arial"/>
        <family val="2"/>
        <charset val="238"/>
      </rPr>
      <t>2</t>
    </r>
  </si>
  <si>
    <r>
      <t>NYM-J 5x1,5mm</t>
    </r>
    <r>
      <rPr>
        <vertAlign val="superscript"/>
        <sz val="10"/>
        <rFont val="Arial"/>
        <family val="2"/>
        <charset val="238"/>
      </rPr>
      <t>2</t>
    </r>
  </si>
  <si>
    <r>
      <rPr>
        <sz val="10"/>
        <rFont val="Arial"/>
        <family val="2"/>
        <charset val="238"/>
      </rPr>
      <t xml:space="preserve">Dobava i ugradnja </t>
    </r>
    <r>
      <rPr>
        <b/>
        <sz val="10"/>
        <rFont val="Arial"/>
        <family val="2"/>
        <charset val="238"/>
      </rPr>
      <t>dizalice topline</t>
    </r>
    <r>
      <rPr>
        <sz val="10"/>
        <rFont val="Arial"/>
        <family val="2"/>
        <charset val="238"/>
      </rPr>
      <t xml:space="preserve"> za grijanje</t>
    </r>
  </si>
  <si>
    <r>
      <t>i hlađenje u</t>
    </r>
    <r>
      <rPr>
        <b/>
        <sz val="10"/>
        <rFont val="Arial"/>
        <family val="2"/>
        <charset val="238"/>
      </rPr>
      <t xml:space="preserve"> “multi split”</t>
    </r>
    <r>
      <rPr>
        <sz val="10"/>
        <rFont val="Arial"/>
        <family val="2"/>
        <charset val="238"/>
      </rPr>
      <t xml:space="preserve"> sustavu sa “inverter” </t>
    </r>
  </si>
  <si>
    <r>
      <t>Napomena:</t>
    </r>
    <r>
      <rPr>
        <sz val="10"/>
        <rFont val="Arial"/>
        <family val="2"/>
        <charset val="238"/>
      </rPr>
      <t xml:space="preserve"> Kapaciteti su bazirani na slijedećim uvjetima:</t>
    </r>
  </si>
  <si>
    <r>
      <t>Hlađenje - unutarnja temp. 27</t>
    </r>
    <r>
      <rPr>
        <vertAlign val="superscript"/>
        <sz val="10"/>
        <rFont val="Arial"/>
        <family val="2"/>
        <charset val="238"/>
      </rPr>
      <t>0</t>
    </r>
    <r>
      <rPr>
        <sz val="10"/>
        <rFont val="Arial"/>
        <family val="2"/>
        <charset val="238"/>
      </rPr>
      <t>C, vanjska temp. 35</t>
    </r>
    <r>
      <rPr>
        <vertAlign val="superscript"/>
        <sz val="10"/>
        <rFont val="Arial"/>
        <family val="2"/>
        <charset val="238"/>
      </rPr>
      <t>0</t>
    </r>
    <r>
      <rPr>
        <sz val="10"/>
        <rFont val="Arial"/>
        <family val="2"/>
        <charset val="238"/>
      </rPr>
      <t>C</t>
    </r>
  </si>
  <si>
    <r>
      <t>Grijanje - unutarnja temp. 20</t>
    </r>
    <r>
      <rPr>
        <vertAlign val="superscript"/>
        <sz val="10"/>
        <rFont val="Arial"/>
        <family val="2"/>
        <charset val="238"/>
      </rPr>
      <t>0</t>
    </r>
    <r>
      <rPr>
        <sz val="10"/>
        <rFont val="Arial"/>
        <family val="2"/>
        <charset val="238"/>
      </rPr>
      <t>C, vanjska temp. 7</t>
    </r>
    <r>
      <rPr>
        <vertAlign val="superscript"/>
        <sz val="10"/>
        <rFont val="Arial"/>
        <family val="2"/>
        <charset val="238"/>
      </rPr>
      <t>0</t>
    </r>
    <r>
      <rPr>
        <sz val="10"/>
        <rFont val="Arial"/>
        <family val="2"/>
        <charset val="238"/>
      </rPr>
      <t>C</t>
    </r>
  </si>
  <si>
    <r>
      <rPr>
        <sz val="10"/>
        <rFont val="Arial"/>
        <family val="2"/>
        <charset val="238"/>
      </rPr>
      <t xml:space="preserve">Dobava i ugradnja </t>
    </r>
    <r>
      <rPr>
        <b/>
        <sz val="10"/>
        <rFont val="Arial"/>
        <family val="2"/>
        <charset val="238"/>
      </rPr>
      <t>bakrenih cijevi</t>
    </r>
    <r>
      <rPr>
        <sz val="10"/>
        <rFont val="Arial"/>
        <family val="2"/>
        <charset val="238"/>
      </rPr>
      <t xml:space="preserve"> sa izolacijom</t>
    </r>
  </si>
  <si>
    <r>
      <rPr>
        <sz val="10"/>
        <rFont val="Arial"/>
        <family val="2"/>
        <charset val="238"/>
      </rPr>
      <t xml:space="preserve">Dobava i ugradnja </t>
    </r>
    <r>
      <rPr>
        <b/>
        <sz val="10"/>
        <rFont val="Arial"/>
        <family val="2"/>
        <charset val="238"/>
      </rPr>
      <t>sifona za kondenzat</t>
    </r>
  </si>
  <si>
    <r>
      <t xml:space="preserve">Proizvođač i tip kao: </t>
    </r>
    <r>
      <rPr>
        <b/>
        <sz val="10"/>
        <rFont val="Arial"/>
        <family val="2"/>
        <charset val="238"/>
      </rPr>
      <t>“ARMACELL”</t>
    </r>
  </si>
  <si>
    <r>
      <t>Tlačna proba</t>
    </r>
    <r>
      <rPr>
        <sz val="10"/>
        <rFont val="Arial"/>
        <family val="2"/>
        <charset val="238"/>
      </rPr>
      <t xml:space="preserve"> bakrenih cijevi za povezivanje </t>
    </r>
  </si>
  <si>
    <r>
      <t xml:space="preserve">Probni pogon </t>
    </r>
    <r>
      <rPr>
        <sz val="10"/>
        <rFont val="Arial"/>
        <family val="2"/>
        <charset val="238"/>
      </rPr>
      <t>sa uslugom servisera</t>
    </r>
  </si>
  <si>
    <t>Izrada sloja hidroizolacije materijalom na bazi cementa karakteristika kao Sikalastik 156 ili jednakovrijedan proizvod koje se na nosi na unutarnje površine postojećih zidova u visini 100 cm od podne konstrukcije.  Ugradnja u svemu prema uputstvima proizvođača, uključen sav potreban rad i materijal te radna skela. Obračun po m2 izvedene hidroizolacije. Jednakovrijedno_______________________________</t>
  </si>
  <si>
    <r>
      <t xml:space="preserve">tip </t>
    </r>
    <r>
      <rPr>
        <b/>
        <sz val="10"/>
        <rFont val="Arial"/>
        <family val="2"/>
        <charset val="238"/>
      </rPr>
      <t>HL 138 DN32 x f20</t>
    </r>
    <r>
      <rPr>
        <sz val="10"/>
        <rFont val="Arial"/>
        <family val="2"/>
        <charset val="238"/>
      </rPr>
      <t xml:space="preserve"> </t>
    </r>
    <r>
      <rPr>
        <b/>
        <sz val="10"/>
        <rFont val="Arial"/>
        <family val="2"/>
        <charset val="238"/>
      </rPr>
      <t xml:space="preserve">mm </t>
    </r>
  </si>
  <si>
    <t>UKUPNO</t>
  </si>
  <si>
    <t>Razni nepredviđeni radovi koji se mogu pojaviti prelikom izvođenja  radova uređenja a nije ih moguće predvidjeti i nisu uključeni u gore navedeni stavkama troškovnika (sitna  štemanja, probijanja i slično). Radovi se izvode po nalogu nadzornog inžinjera i obračunavaju po stvarno izvršenim količinama te jediničnim cijenama koje se određuju analizom cijena koju je dužan izraditi izvoditelj radova. Procijenjena vrijednost  iznosi 10 %  svih radova rušenja i demontaže.</t>
  </si>
  <si>
    <t xml:space="preserve">Dobava i montaža nove stojeće WC školje prilagođene za invalidne osobe s niskomontažnim vodokotlićem, uključivo i dva konzolna kromirana držača dužine 90 cm (jedan fiksni, drugi preklopni). U cijenu uključen sav potreban rad i materijal do potpune funkcionalnosti.  </t>
  </si>
  <si>
    <t>Postavljanje PVC  kanalizacionih cijevi u iskopani kanal do postojećeg revizionog okna, uključivo sve fazonske komade, te sav spojni i brtveni materijal, te ispitivanje cijevi na nepropusnost. Cijevi se postavljaju prije betoniranja. U cijenu uračunati sav osnovni i pomoćni materijal i rad.</t>
  </si>
  <si>
    <t>Ostali građevinski radovi i sitni potrošni materijal kod zamjene instalacija u kupaonici i kod montaže sanitarije.</t>
  </si>
  <si>
    <t xml:space="preserve">biti maksimalno 5 % ili 1-1,5 bar. Radni medij </t>
  </si>
  <si>
    <t xml:space="preserve">Dobava materijala i izrada prilazne pješačke staze od glavnih ulaznih vrata do pješačke kolne staze u dužini od cca 4,00 m. Pješačka staza je širine 125 cm, debljine 20 cm od  betona C 20/25, armirana mrežastom armaturom Q 223. Stazu izvesti u blagom jednostrešnom nagibu o  1-2 % a. U cijenu uključen sav potreba rad i materijal do potpunbe gotovosti.  Obračun po m2 izvedene staze. </t>
  </si>
  <si>
    <t>Dobava, ugradnja i spajanje nadgradne sigurnosne svjetiljke u pripravnom spoju, unutarnja ugradnja, LED izvor svjetlosti, autonomija min 2h, komplet sa piktogramom</t>
  </si>
  <si>
    <t>Dobava, ugradnja i spajanje nadgradne sigurnosne svjetiljke u pripravnom spoju, unutarnja ugradnja, LED izvor svjetlosti, autonomija min 2h, IP 44, komplet sa piktogramom</t>
  </si>
  <si>
    <t>Dobava, ugradnja i spajanje stropne nadgradne svjetiljke snage 20 W LED jačine svjetlosnog toka 3800 Lm, temperature 4000 K, dim. cca 300x300mm, bijele boje, stupanj zaštite IP20, mehaničke zaštite IK03, komplet sa okvirom za nadgradnu ugradnju, IP44</t>
  </si>
  <si>
    <t>PVC kutija F60 mm za knauf</t>
  </si>
  <si>
    <t>nadgradni ormar, 19", 9U, 600x500x395 mm</t>
  </si>
  <si>
    <t>F 25 mm</t>
  </si>
  <si>
    <t>pocinčani stup visine 2 m, 40x1,4 mm, teleskopski s vijcima</t>
  </si>
  <si>
    <t>plastični čep za stup promjera 40 mm</t>
  </si>
  <si>
    <t>univerzalna guma za stup 32-60 mm</t>
  </si>
  <si>
    <t>ANF FM, radio FM antena 87,5-108 MHz; H polarizacija</t>
  </si>
  <si>
    <t>OF100TMAL, satelitska antena 1090x991 mm, TELE System, aluminij</t>
  </si>
  <si>
    <t>Dobava i ugradnja nadgradne kutije 200x200x100 mm, IP 55, UV otporna za ugradnju diseqa i razdjelnika signala</t>
  </si>
  <si>
    <t xml:space="preserve">Izrada, dobava i ugradba prozora od petkomornog PVC  profila, ostakljenje  IZO  staklom. Doprozornik i okvir prozora, te pokrovne letvice izrađeni su iz PVC-a s 'kompletnim stolarskim okovom s »Oliva« ili »Baketa« zatvaračem.Dokazana zvučna izolacija Rw =32 Db, a koef. Prolaza topline U =1,1m2K. 'Ostakljenje IZO staklom d=(4+16+4) mm uključeno u stavku.  Sve ostalo prema tehničkim uvjetima. Ugradnja uključuje dopremu kompletnog prozora fco gradilište,'stolarsku ugradbu, stolarsko sastavljanje kod ugradnje složenijih prozora sa svim potrebnim pomočnim materijalom i priborom, uključujući ekspandirajuću spužvastu traku (RAL ugradnja) koja se bočno lijepi na doprozornik.Traka je paropropusna i vodonepropusna. U cijenu uključen sav potreban rad i materija, pomoćne skele i konstrukcije, do potpune gotovosti. </t>
  </si>
  <si>
    <r>
      <rPr>
        <b/>
        <sz val="10"/>
        <rFont val="Arial"/>
        <family val="2"/>
        <charset val="238"/>
      </rPr>
      <t>AF/Armaflex AF-D-018</t>
    </r>
    <r>
      <rPr>
        <sz val="10"/>
        <rFont val="Arial"/>
        <family val="2"/>
        <charset val="238"/>
      </rPr>
      <t xml:space="preserve"> (debljina izolacije 7 mm)</t>
    </r>
  </si>
  <si>
    <t>Radove na rušenjima pojedinih dijelova stana izvesti pažljivo. Sačuvati sve konstruktivne elemente u neposrednoj blizini rušenja. Sav iskoristivi materijal posložiti, spremiti i zaštititi. Prije početka radova od nadležnih tijela zatražiti određivanje mjesta za odlaganje, kako ne bi došlo do nepotrebnog preslagivanja istog, na račun i u režiji izvođača. Poduzeti sve radnje osiguranja dijelova koji se ruše ili demontiraju te primjeniti sve Zakonom propisane zaštite na radu.</t>
  </si>
  <si>
    <t>Dobava i montaža spuštenog stropa tipa kao Knauf D112 s jednostrukom oblogom iz gips-kartonskih ploča debljine 12,5 mm, tipa A13 i dvostrukom potkonstrukcijom. Na postojeću međukatnu konstrukcijuijudrvenog grednika postavlja se potkonstrukcija na žičani ovjes. Potkonstrukcija se sastoji od tipskih Knauf CD/UD profila iz pocinčanog lima debljine 0,6 mm nosivi CD profili i montažni CD profili postavljeni su na rasteru 100/50 cm. Visina spuštanja podgleda je 20-40 cm od međukatne konstrukcije. Obrada spojeva Uniflott-om. Pri izradi držati se smjernica i uputa proizvođača D11. Kvaliteta završne obrade spojeva i površine prvog sloja prema kvaliteti Q3. U stavku uključen sav potreban rad, materijal, pomoćne konstrukcije i radne skele. Obračun po m2.</t>
  </si>
  <si>
    <t>Dobava i ugradnja vanjskih aluminijskih prozorskih klupčica karakteristika kao Fenorm izrađene od aluminjskog lima, zaštićene PVC folijom, u bijeloj boji.  Stavka uključuje dobavu klupčice sa svim potrebnim dodacima i lementima te montažu klupćice sukladno uputstvima proizvođača, uključen sav potreban rad i materijal do potpune gotovosti. Obračun po komadu.</t>
  </si>
  <si>
    <r>
      <t>F</t>
    </r>
    <r>
      <rPr>
        <sz val="11"/>
        <rFont val="Arial"/>
        <family val="2"/>
        <charset val="238"/>
      </rPr>
      <t xml:space="preserve"> 25mm</t>
    </r>
  </si>
  <si>
    <r>
      <t>F</t>
    </r>
    <r>
      <rPr>
        <sz val="11"/>
        <rFont val="Arial"/>
        <family val="2"/>
        <charset val="238"/>
      </rPr>
      <t xml:space="preserve"> 32mm</t>
    </r>
  </si>
  <si>
    <r>
      <t xml:space="preserve">PVC kutija </t>
    </r>
    <r>
      <rPr>
        <sz val="11"/>
        <rFont val="Arial"/>
        <family val="2"/>
        <charset val="238"/>
      </rPr>
      <t>3</t>
    </r>
    <r>
      <rPr>
        <sz val="10"/>
        <rFont val="Arial"/>
        <family val="2"/>
        <charset val="238"/>
      </rPr>
      <t xml:space="preserve"> </t>
    </r>
    <r>
      <rPr>
        <sz val="11"/>
        <rFont val="Arial"/>
        <family val="2"/>
        <charset val="238"/>
      </rPr>
      <t>modula</t>
    </r>
    <r>
      <rPr>
        <sz val="10"/>
        <rFont val="Arial"/>
        <family val="2"/>
        <charset val="238"/>
      </rPr>
      <t xml:space="preserve"> za knauf zidove</t>
    </r>
  </si>
  <si>
    <r>
      <t>F</t>
    </r>
    <r>
      <rPr>
        <sz val="11"/>
        <rFont val="Arial"/>
        <family val="2"/>
        <charset val="238"/>
      </rPr>
      <t xml:space="preserve"> 25 mm</t>
    </r>
  </si>
  <si>
    <r>
      <t>F</t>
    </r>
    <r>
      <rPr>
        <sz val="11"/>
        <rFont val="Arial"/>
        <family val="2"/>
        <charset val="238"/>
      </rPr>
      <t xml:space="preserve"> 32 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</si>
</sst>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kn&quot;"/>
    <numFmt numFmtId="165" formatCode="###."/>
    <numFmt numFmtId="166" formatCode="00000"/>
  </numFmts>
  <fonts count="22">
    <font>
      <sz val="11"/>
      <color theme="1"/>
      <name val="Calibri"/>
      <family val="2"/>
      <charset val="238"/>
      <scheme val="minor"/>
    </font>
    <font>
      <i/>
      <sz val="11"/>
      <color theme="1"/>
      <name val="Calibri"/>
      <family val="2"/>
      <charset val="238"/>
      <scheme val="minor"/>
    </font>
    <font>
      <sz val="10"/>
      <name val="Arial"/>
      <family val="2"/>
      <charset val="238"/>
    </font>
    <font>
      <sz val="10"/>
      <name val="Arial CE"/>
      <family val="2"/>
      <charset val="238"/>
    </font>
    <font>
      <sz val="11"/>
      <name val="TopazFEF"/>
    </font>
    <font>
      <b/>
      <sz val="10"/>
      <name val="Arial"/>
      <family val="2"/>
      <charset val="238"/>
    </font>
    <font>
      <sz val="11"/>
      <name val="TopazFEF"/>
      <family val="2"/>
      <charset val="238"/>
    </font>
    <font>
      <b/>
      <i/>
      <sz val="12"/>
      <color theme="1"/>
      <name val="Calibri"/>
      <family val="2"/>
      <charset val="238"/>
      <scheme val="minor"/>
    </font>
    <font>
      <b/>
      <i/>
      <sz val="12"/>
      <name val="Calibri"/>
      <family val="2"/>
      <charset val="238"/>
      <scheme val="minor"/>
    </font>
    <font>
      <b/>
      <i/>
      <sz val="11"/>
      <color theme="1"/>
      <name val="Calibri"/>
      <family val="2"/>
      <charset val="238"/>
      <scheme val="minor"/>
    </font>
    <font>
      <b/>
      <i/>
      <sz val="11"/>
      <name val="Arial"/>
      <family val="2"/>
      <charset val="238"/>
    </font>
    <font>
      <b/>
      <i/>
      <sz val="12"/>
      <name val="Arial"/>
      <family val="2"/>
      <charset val="238"/>
    </font>
    <font>
      <sz val="11"/>
      <name val="Arial"/>
      <family val="2"/>
      <charset val="238"/>
    </font>
    <font>
      <b/>
      <sz val="11"/>
      <name val="Arial"/>
      <family val="2"/>
      <charset val="238"/>
    </font>
    <font>
      <vertAlign val="superscript"/>
      <sz val="10"/>
      <name val="Arial"/>
      <family val="2"/>
      <charset val="238"/>
    </font>
    <font>
      <vertAlign val="superscript"/>
      <sz val="12"/>
      <name val="Arial"/>
      <family val="2"/>
      <charset val="238"/>
    </font>
    <font>
      <b/>
      <i/>
      <sz val="10"/>
      <name val="Arial"/>
      <family val="2"/>
      <charset val="238"/>
    </font>
    <font>
      <b/>
      <sz val="12"/>
      <name val="Arial"/>
      <family val="2"/>
      <charset val="238"/>
    </font>
    <font>
      <sz val="12"/>
      <name val="Arial"/>
      <family val="2"/>
      <charset val="238"/>
    </font>
    <font>
      <u/>
      <sz val="10"/>
      <name val="Arial"/>
      <family val="2"/>
      <charset val="238"/>
    </font>
    <font>
      <i/>
      <sz val="10"/>
      <name val="Arial"/>
      <family val="2"/>
      <charset val="238"/>
    </font>
    <font>
      <b/>
      <i/>
      <u/>
      <sz val="10"/>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17">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24994659260841701"/>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0" borderId="0"/>
    <xf numFmtId="0" fontId="4" fillId="0" borderId="0" applyProtection="0">
      <alignment horizontal="left" vertical="top"/>
    </xf>
    <xf numFmtId="0" fontId="3" fillId="0" borderId="0"/>
    <xf numFmtId="0" fontId="3" fillId="0" borderId="0"/>
    <xf numFmtId="0" fontId="2" fillId="0" borderId="0"/>
    <xf numFmtId="0" fontId="6" fillId="0" borderId="0" applyProtection="0">
      <alignment horizontal="left" vertical="top"/>
    </xf>
  </cellStyleXfs>
  <cellXfs count="298">
    <xf numFmtId="0" fontId="0" fillId="0" borderId="0" xfId="0"/>
    <xf numFmtId="0" fontId="0" fillId="0" borderId="0" xfId="0" applyFont="1"/>
    <xf numFmtId="0" fontId="0" fillId="2" borderId="0" xfId="0" applyFont="1" applyFill="1"/>
    <xf numFmtId="0" fontId="1" fillId="0" borderId="0" xfId="0" applyFont="1"/>
    <xf numFmtId="0" fontId="7" fillId="0" borderId="0" xfId="0" applyFont="1" applyAlignment="1">
      <alignment horizontal="right"/>
    </xf>
    <xf numFmtId="164" fontId="9" fillId="0" borderId="5" xfId="0" applyNumberFormat="1" applyFont="1" applyBorder="1" applyAlignment="1">
      <alignment vertical="center"/>
    </xf>
    <xf numFmtId="0" fontId="2" fillId="2" borderId="0" xfId="0" applyFont="1" applyFill="1" applyAlignment="1" applyProtection="1">
      <alignment horizontal="justify" vertical="justify" wrapText="1"/>
    </xf>
    <xf numFmtId="0" fontId="2" fillId="0" borderId="0" xfId="0" applyFont="1" applyAlignment="1" applyProtection="1">
      <alignment horizontal="center" wrapText="1"/>
    </xf>
    <xf numFmtId="0" fontId="2" fillId="0" borderId="0" xfId="0" quotePrefix="1" applyFont="1" applyAlignment="1" applyProtection="1">
      <alignment horizontal="justify" vertical="justify" wrapText="1"/>
    </xf>
    <xf numFmtId="0" fontId="2" fillId="2" borderId="0" xfId="0" quotePrefix="1" applyFont="1" applyFill="1" applyAlignment="1" applyProtection="1">
      <alignment horizontal="justify" vertical="top" wrapText="1"/>
    </xf>
    <xf numFmtId="0" fontId="2" fillId="2" borderId="0" xfId="0" quotePrefix="1" applyFont="1" applyFill="1" applyAlignment="1" applyProtection="1">
      <alignment horizontal="justify" vertical="justify" wrapText="1"/>
    </xf>
    <xf numFmtId="0" fontId="2" fillId="2" borderId="0" xfId="0" applyFont="1" applyFill="1" applyBorder="1" applyAlignment="1" applyProtection="1">
      <alignment horizontal="justify" vertical="top" wrapText="1"/>
    </xf>
    <xf numFmtId="0" fontId="2" fillId="0" borderId="0" xfId="0" applyFont="1" applyBorder="1" applyAlignment="1" applyProtection="1">
      <alignment horizontal="center" wrapText="1"/>
    </xf>
    <xf numFmtId="0" fontId="2" fillId="2" borderId="0" xfId="0" applyFont="1" applyFill="1" applyAlignment="1" applyProtection="1">
      <alignment horizontal="center" vertical="center"/>
    </xf>
    <xf numFmtId="2" fontId="2" fillId="2" borderId="0" xfId="0" applyNumberFormat="1" applyFont="1" applyFill="1" applyAlignment="1" applyProtection="1">
      <alignment horizontal="justify" vertical="top" wrapText="1"/>
    </xf>
    <xf numFmtId="0" fontId="2" fillId="0" borderId="0" xfId="0" applyFont="1" applyBorder="1" applyAlignment="1" applyProtection="1">
      <alignment horizontal="center"/>
    </xf>
    <xf numFmtId="0" fontId="2" fillId="2" borderId="0" xfId="0" applyFont="1" applyFill="1" applyAlignment="1" applyProtection="1">
      <alignment horizontal="justify" vertical="top" wrapText="1"/>
    </xf>
    <xf numFmtId="0" fontId="2" fillId="2" borderId="0" xfId="0" applyFont="1" applyFill="1" applyAlignment="1" applyProtection="1">
      <alignment vertical="top" wrapText="1"/>
    </xf>
    <xf numFmtId="0" fontId="2" fillId="2" borderId="0" xfId="0" applyFont="1" applyFill="1" applyBorder="1" applyAlignment="1" applyProtection="1">
      <alignment horizontal="center" wrapText="1"/>
    </xf>
    <xf numFmtId="4" fontId="2" fillId="2" borderId="3" xfId="0" applyNumberFormat="1" applyFont="1" applyFill="1" applyBorder="1" applyAlignment="1" applyProtection="1">
      <alignment horizontal="center" wrapText="1"/>
    </xf>
    <xf numFmtId="49" fontId="2" fillId="2" borderId="0" xfId="0" applyNumberFormat="1" applyFont="1" applyFill="1" applyAlignment="1" applyProtection="1">
      <alignment horizontal="justify" vertical="top" wrapText="1"/>
    </xf>
    <xf numFmtId="49" fontId="2" fillId="2" borderId="0" xfId="0" applyNumberFormat="1" applyFont="1" applyFill="1" applyAlignment="1" applyProtection="1">
      <alignment horizontal="left" vertical="top" wrapText="1"/>
    </xf>
    <xf numFmtId="0" fontId="5" fillId="0" borderId="0" xfId="0" applyFont="1" applyProtection="1"/>
    <xf numFmtId="0" fontId="2" fillId="0" borderId="0" xfId="0" applyFont="1" applyProtection="1"/>
    <xf numFmtId="0" fontId="5" fillId="0" borderId="0" xfId="0" applyFont="1" applyAlignment="1" applyProtection="1">
      <alignment horizontal="center"/>
    </xf>
    <xf numFmtId="0" fontId="5" fillId="2" borderId="0" xfId="0" applyFont="1" applyFill="1" applyAlignment="1" applyProtection="1"/>
    <xf numFmtId="0" fontId="2" fillId="2" borderId="0" xfId="0" applyFont="1" applyFill="1" applyProtection="1"/>
    <xf numFmtId="0" fontId="2" fillId="2" borderId="0" xfId="0" applyFont="1" applyFill="1" applyAlignment="1" applyProtection="1"/>
    <xf numFmtId="0" fontId="19" fillId="2" borderId="0" xfId="0" applyFont="1" applyFill="1" applyAlignment="1" applyProtection="1"/>
    <xf numFmtId="0" fontId="5" fillId="2" borderId="0" xfId="0" applyFont="1" applyFill="1" applyProtection="1"/>
    <xf numFmtId="49" fontId="2" fillId="2" borderId="0" xfId="0" applyNumberFormat="1" applyFont="1" applyFill="1" applyAlignment="1" applyProtection="1"/>
    <xf numFmtId="0" fontId="2" fillId="0" borderId="0" xfId="0" applyNumberFormat="1" applyFont="1" applyAlignment="1" applyProtection="1">
      <alignment horizontal="center"/>
    </xf>
    <xf numFmtId="0" fontId="2" fillId="2" borderId="0" xfId="3" applyFont="1" applyFill="1" applyAlignment="1" applyProtection="1">
      <alignment horizontal="justify" vertical="center"/>
    </xf>
    <xf numFmtId="0" fontId="2" fillId="0" borderId="0" xfId="3" applyFont="1" applyFill="1" applyAlignment="1" applyProtection="1">
      <alignment horizontal="justify" vertical="center"/>
    </xf>
    <xf numFmtId="0" fontId="2" fillId="0" borderId="0" xfId="0" applyFont="1" applyAlignment="1" applyProtection="1">
      <alignment horizontal="center" vertical="center"/>
    </xf>
    <xf numFmtId="0" fontId="2" fillId="2" borderId="0" xfId="0" applyFont="1" applyFill="1" applyAlignment="1" applyProtection="1">
      <alignment horizontal="left"/>
    </xf>
    <xf numFmtId="0" fontId="5" fillId="2" borderId="0" xfId="0" applyFont="1" applyFill="1" applyAlignment="1" applyProtection="1">
      <alignment horizontal="left"/>
    </xf>
    <xf numFmtId="1" fontId="2" fillId="2" borderId="0" xfId="0" applyNumberFormat="1" applyFont="1" applyFill="1" applyAlignment="1" applyProtection="1">
      <alignment horizontal="center"/>
    </xf>
    <xf numFmtId="4" fontId="2" fillId="2" borderId="3" xfId="0" applyNumberFormat="1" applyFont="1" applyFill="1" applyBorder="1" applyAlignment="1" applyProtection="1">
      <alignment horizontal="center"/>
    </xf>
    <xf numFmtId="0" fontId="2" fillId="0" borderId="3" xfId="0" applyFont="1" applyBorder="1" applyAlignment="1" applyProtection="1">
      <alignment horizontal="center"/>
    </xf>
    <xf numFmtId="4" fontId="2" fillId="0" borderId="3" xfId="0" applyNumberFormat="1" applyFont="1" applyBorder="1" applyAlignment="1" applyProtection="1">
      <alignment horizontal="center" wrapText="1"/>
    </xf>
    <xf numFmtId="4" fontId="2" fillId="0" borderId="3" xfId="0" applyNumberFormat="1" applyFont="1" applyBorder="1" applyAlignment="1" applyProtection="1">
      <alignment horizontal="center"/>
    </xf>
    <xf numFmtId="0" fontId="2"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wrapText="1"/>
    </xf>
    <xf numFmtId="0" fontId="5" fillId="3" borderId="0" xfId="0" applyFont="1" applyFill="1" applyAlignment="1" applyProtection="1">
      <alignment horizontal="center" vertical="center"/>
    </xf>
    <xf numFmtId="0" fontId="2" fillId="0" borderId="0" xfId="0" applyFont="1" applyAlignment="1" applyProtection="1">
      <alignment horizontal="center" vertical="center"/>
    </xf>
    <xf numFmtId="0" fontId="2" fillId="2" borderId="0" xfId="0" applyFont="1" applyFill="1" applyAlignment="1" applyProtection="1">
      <alignment horizontal="left"/>
    </xf>
    <xf numFmtId="0" fontId="5" fillId="2" borderId="0" xfId="0" applyFont="1" applyFill="1" applyAlignment="1" applyProtection="1">
      <alignment horizontal="left"/>
    </xf>
    <xf numFmtId="0" fontId="7" fillId="3" borderId="15" xfId="0" applyFont="1" applyFill="1" applyBorder="1" applyAlignment="1">
      <alignment horizontal="left" vertical="center"/>
    </xf>
    <xf numFmtId="164" fontId="7" fillId="3" borderId="15" xfId="0" applyNumberFormat="1" applyFont="1" applyFill="1" applyBorder="1" applyAlignment="1">
      <alignment horizontal="right" vertical="center"/>
    </xf>
    <xf numFmtId="0" fontId="8" fillId="3" borderId="0" xfId="0" applyFont="1" applyFill="1" applyAlignment="1">
      <alignment horizontal="center" vertical="center"/>
    </xf>
    <xf numFmtId="0" fontId="7" fillId="3" borderId="15" xfId="0" applyFont="1" applyFill="1" applyBorder="1" applyAlignment="1">
      <alignment horizontal="left"/>
    </xf>
    <xf numFmtId="0" fontId="7" fillId="3" borderId="15" xfId="0" applyFont="1" applyFill="1" applyBorder="1" applyAlignment="1">
      <alignment horizontal="right" vertical="center"/>
    </xf>
    <xf numFmtId="0" fontId="9" fillId="0" borderId="0" xfId="0" applyFont="1" applyAlignment="1">
      <alignment horizontal="center"/>
    </xf>
    <xf numFmtId="0" fontId="7" fillId="0" borderId="0" xfId="0" applyFont="1" applyBorder="1" applyAlignment="1">
      <alignment horizontal="left" vertical="center"/>
    </xf>
    <xf numFmtId="164" fontId="7" fillId="0" borderId="3" xfId="0" applyNumberFormat="1" applyFont="1" applyBorder="1" applyAlignment="1">
      <alignment horizontal="right" vertical="center"/>
    </xf>
    <xf numFmtId="0" fontId="7" fillId="0" borderId="0" xfId="0" applyFont="1" applyBorder="1" applyAlignment="1">
      <alignment horizontal="center" vertical="center"/>
    </xf>
    <xf numFmtId="0" fontId="20" fillId="2" borderId="0" xfId="0" applyFont="1" applyFill="1" applyBorder="1" applyAlignment="1" applyProtection="1">
      <alignment horizontal="justify" vertical="center" wrapText="1"/>
    </xf>
    <xf numFmtId="0" fontId="5" fillId="0" borderId="0" xfId="0" applyFont="1" applyAlignment="1" applyProtection="1">
      <alignment horizontal="center" vertical="center"/>
    </xf>
    <xf numFmtId="0" fontId="2" fillId="0" borderId="0" xfId="0" applyFont="1" applyBorder="1" applyAlignment="1" applyProtection="1">
      <alignment horizontal="center" vertical="top"/>
    </xf>
    <xf numFmtId="0" fontId="2" fillId="0" borderId="0" xfId="0" applyFont="1" applyBorder="1" applyAlignment="1" applyProtection="1">
      <alignment horizontal="left"/>
    </xf>
    <xf numFmtId="0" fontId="2" fillId="0" borderId="0" xfId="0" applyFont="1" applyBorder="1" applyAlignment="1" applyProtection="1">
      <alignment horizontal="left" vertical="top" wrapText="1"/>
    </xf>
    <xf numFmtId="0" fontId="2" fillId="2" borderId="0" xfId="0" applyFont="1" applyFill="1" applyBorder="1" applyAlignment="1" applyProtection="1">
      <alignment horizontal="left" vertical="top" wrapText="1"/>
    </xf>
    <xf numFmtId="4" fontId="2" fillId="2" borderId="0" xfId="0" applyNumberFormat="1" applyFont="1" applyFill="1" applyBorder="1" applyAlignment="1" applyProtection="1">
      <alignment horizontal="center"/>
    </xf>
    <xf numFmtId="2" fontId="2" fillId="0" borderId="0" xfId="0" applyNumberFormat="1" applyFont="1" applyBorder="1" applyAlignment="1" applyProtection="1">
      <alignment horizontal="center" wrapText="1"/>
    </xf>
    <xf numFmtId="2" fontId="2" fillId="0" borderId="0" xfId="0" applyNumberFormat="1" applyFont="1" applyBorder="1" applyAlignment="1" applyProtection="1">
      <alignment horizontal="center"/>
    </xf>
    <xf numFmtId="4" fontId="2" fillId="0" borderId="0" xfId="0" applyNumberFormat="1" applyFont="1" applyBorder="1" applyAlignment="1" applyProtection="1">
      <alignment horizontal="center"/>
    </xf>
    <xf numFmtId="0" fontId="2" fillId="2" borderId="0" xfId="0" applyFont="1" applyFill="1" applyBorder="1" applyAlignment="1" applyProtection="1">
      <alignment horizontal="center"/>
    </xf>
    <xf numFmtId="2" fontId="2" fillId="0" borderId="3" xfId="0" applyNumberFormat="1" applyFont="1" applyBorder="1" applyAlignment="1" applyProtection="1">
      <alignment horizontal="center" wrapText="1"/>
    </xf>
    <xf numFmtId="2" fontId="2" fillId="0" borderId="3" xfId="0" applyNumberFormat="1" applyFont="1" applyBorder="1" applyAlignment="1" applyProtection="1">
      <alignment horizontal="center"/>
    </xf>
    <xf numFmtId="0" fontId="2" fillId="0" borderId="5" xfId="0" applyFont="1" applyBorder="1" applyAlignment="1" applyProtection="1">
      <alignment horizontal="center"/>
    </xf>
    <xf numFmtId="16" fontId="2" fillId="0" borderId="0" xfId="0" applyNumberFormat="1" applyFont="1" applyBorder="1" applyAlignment="1" applyProtection="1">
      <alignment horizontal="center" vertical="top"/>
    </xf>
    <xf numFmtId="0" fontId="2" fillId="0" borderId="4" xfId="0" applyFont="1" applyBorder="1" applyAlignment="1" applyProtection="1">
      <alignment horizontal="center"/>
    </xf>
    <xf numFmtId="4" fontId="2" fillId="2" borderId="6" xfId="0" applyNumberFormat="1" applyFont="1" applyFill="1" applyBorder="1" applyAlignment="1" applyProtection="1">
      <alignment horizontal="center"/>
    </xf>
    <xf numFmtId="4" fontId="2" fillId="0" borderId="0" xfId="0" applyNumberFormat="1" applyFont="1" applyProtection="1"/>
    <xf numFmtId="4" fontId="2" fillId="0" borderId="3" xfId="0" applyNumberFormat="1" applyFont="1" applyBorder="1" applyAlignment="1" applyProtection="1">
      <alignment horizontal="right"/>
    </xf>
    <xf numFmtId="0" fontId="2" fillId="0" borderId="0" xfId="0" applyFont="1" applyAlignment="1" applyProtection="1">
      <alignment vertical="top" wrapText="1"/>
    </xf>
    <xf numFmtId="0" fontId="2" fillId="3" borderId="0" xfId="0" applyFont="1" applyFill="1" applyBorder="1" applyAlignment="1" applyProtection="1">
      <alignment horizontal="right" vertical="top"/>
    </xf>
    <xf numFmtId="4" fontId="2" fillId="3" borderId="0" xfId="0" applyNumberFormat="1" applyFont="1" applyFill="1" applyBorder="1" applyAlignment="1" applyProtection="1">
      <alignment horizontal="right"/>
    </xf>
    <xf numFmtId="0" fontId="2" fillId="0" borderId="0" xfId="0" applyFont="1" applyAlignment="1" applyProtection="1">
      <alignment horizontal="center" vertical="top"/>
    </xf>
    <xf numFmtId="0" fontId="20" fillId="2" borderId="0" xfId="0" applyFont="1" applyFill="1" applyBorder="1" applyAlignment="1" applyProtection="1">
      <alignment horizontal="justify" vertical="top" wrapText="1"/>
    </xf>
    <xf numFmtId="0" fontId="2" fillId="2" borderId="0" xfId="0" applyFont="1" applyFill="1" applyBorder="1" applyAlignment="1" applyProtection="1">
      <alignment horizontal="center" vertical="top"/>
    </xf>
    <xf numFmtId="0" fontId="2" fillId="2" borderId="3" xfId="0" applyFont="1" applyFill="1" applyBorder="1" applyAlignment="1" applyProtection="1">
      <alignment horizontal="center"/>
    </xf>
    <xf numFmtId="2" fontId="2" fillId="2" borderId="3" xfId="0" applyNumberFormat="1" applyFont="1" applyFill="1" applyBorder="1" applyAlignment="1" applyProtection="1">
      <alignment horizontal="center" wrapText="1"/>
    </xf>
    <xf numFmtId="2" fontId="2" fillId="2" borderId="3" xfId="0" applyNumberFormat="1" applyFont="1" applyFill="1" applyBorder="1" applyAlignment="1" applyProtection="1">
      <alignment horizontal="center"/>
    </xf>
    <xf numFmtId="0" fontId="2" fillId="2" borderId="0" xfId="0" applyFont="1" applyFill="1" applyAlignment="1" applyProtection="1">
      <alignment horizontal="left" vertical="top" wrapText="1"/>
    </xf>
    <xf numFmtId="4"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2" fillId="2" borderId="0" xfId="0" applyFont="1" applyFill="1" applyAlignment="1" applyProtection="1">
      <alignment wrapText="1"/>
    </xf>
    <xf numFmtId="4" fontId="2" fillId="0" borderId="3" xfId="0" applyNumberFormat="1" applyFont="1" applyFill="1" applyBorder="1" applyAlignment="1" applyProtection="1">
      <alignment horizontal="center"/>
    </xf>
    <xf numFmtId="0" fontId="2" fillId="0" borderId="3" xfId="0" applyFont="1" applyFill="1" applyBorder="1" applyAlignment="1" applyProtection="1">
      <alignment horizontal="center"/>
    </xf>
    <xf numFmtId="0" fontId="2" fillId="2" borderId="0" xfId="0" applyFont="1" applyFill="1" applyAlignment="1" applyProtection="1">
      <alignment horizontal="justify" wrapText="1"/>
    </xf>
    <xf numFmtId="4" fontId="2" fillId="2" borderId="5" xfId="0" applyNumberFormat="1" applyFont="1" applyFill="1" applyBorder="1" applyAlignment="1" applyProtection="1">
      <alignment horizontal="center"/>
    </xf>
    <xf numFmtId="4" fontId="2" fillId="0" borderId="5" xfId="0" applyNumberFormat="1" applyFont="1" applyBorder="1" applyAlignment="1" applyProtection="1">
      <alignment horizontal="center"/>
    </xf>
    <xf numFmtId="4" fontId="2" fillId="3" borderId="0" xfId="0" applyNumberFormat="1" applyFont="1" applyFill="1" applyBorder="1" applyAlignment="1" applyProtection="1">
      <alignment horizontal="right" vertical="center"/>
    </xf>
    <xf numFmtId="4" fontId="2" fillId="2" borderId="0" xfId="0" applyNumberFormat="1" applyFont="1" applyFill="1" applyProtection="1"/>
    <xf numFmtId="164" fontId="2" fillId="3" borderId="0" xfId="0" applyNumberFormat="1" applyFont="1" applyFill="1" applyBorder="1" applyAlignment="1" applyProtection="1">
      <alignment horizontal="right"/>
    </xf>
    <xf numFmtId="4" fontId="2" fillId="0" borderId="0" xfId="0" applyNumberFormat="1" applyFont="1" applyBorder="1" applyAlignment="1" applyProtection="1">
      <alignment horizontal="center" wrapText="1"/>
    </xf>
    <xf numFmtId="0" fontId="2" fillId="0" borderId="0" xfId="0" applyFont="1" applyAlignment="1" applyProtection="1">
      <alignment horizontal="left" vertical="top" wrapText="1"/>
    </xf>
    <xf numFmtId="4" fontId="2" fillId="2" borderId="0" xfId="0" applyNumberFormat="1" applyFont="1" applyFill="1" applyBorder="1" applyAlignment="1" applyProtection="1">
      <alignment horizontal="center" wrapText="1"/>
    </xf>
    <xf numFmtId="0" fontId="2" fillId="2" borderId="0" xfId="0" applyFont="1" applyFill="1" applyAlignment="1" applyProtection="1">
      <alignment horizontal="center" vertical="top" wrapText="1"/>
    </xf>
    <xf numFmtId="4" fontId="2" fillId="0" borderId="5" xfId="0" applyNumberFormat="1" applyFont="1" applyBorder="1" applyAlignment="1" applyProtection="1">
      <alignment horizontal="center" wrapText="1"/>
    </xf>
    <xf numFmtId="0" fontId="2" fillId="2" borderId="5" xfId="0" applyFont="1" applyFill="1" applyBorder="1" applyAlignment="1" applyProtection="1">
      <alignment horizontal="center"/>
    </xf>
    <xf numFmtId="4" fontId="2" fillId="2" borderId="5" xfId="0" applyNumberFormat="1" applyFont="1" applyFill="1" applyBorder="1" applyAlignment="1" applyProtection="1">
      <alignment horizontal="center" wrapText="1"/>
    </xf>
    <xf numFmtId="0" fontId="20" fillId="2" borderId="0" xfId="0" applyFont="1" applyFill="1" applyBorder="1" applyAlignment="1" applyProtection="1">
      <alignment horizontal="left" vertical="top" wrapText="1"/>
    </xf>
    <xf numFmtId="0" fontId="2" fillId="0" borderId="0" xfId="0" applyFont="1" applyAlignment="1" applyProtection="1">
      <alignment vertical="top"/>
    </xf>
    <xf numFmtId="0" fontId="2" fillId="0" borderId="0" xfId="0" applyFont="1" applyBorder="1" applyAlignment="1" applyProtection="1">
      <alignment horizontal="center" vertical="center"/>
    </xf>
    <xf numFmtId="0" fontId="2" fillId="2" borderId="0" xfId="0" applyFont="1" applyFill="1" applyBorder="1" applyAlignment="1" applyProtection="1">
      <alignment horizontal="center" vertical="center" wrapText="1"/>
    </xf>
    <xf numFmtId="164" fontId="2" fillId="2" borderId="3" xfId="0" applyNumberFormat="1" applyFont="1" applyFill="1" applyBorder="1" applyAlignment="1" applyProtection="1">
      <alignment horizontal="right" vertical="center"/>
    </xf>
    <xf numFmtId="164" fontId="2" fillId="2" borderId="0" xfId="0" applyNumberFormat="1" applyFont="1" applyFill="1" applyProtection="1"/>
    <xf numFmtId="0" fontId="2" fillId="2" borderId="5" xfId="0" applyFont="1" applyFill="1" applyBorder="1" applyAlignment="1" applyProtection="1">
      <alignment horizontal="center" vertical="center"/>
    </xf>
    <xf numFmtId="0" fontId="2" fillId="2" borderId="3" xfId="0" applyFont="1" applyFill="1" applyBorder="1" applyAlignment="1" applyProtection="1">
      <alignment horizontal="right" vertical="center"/>
    </xf>
    <xf numFmtId="0" fontId="2" fillId="0" borderId="0" xfId="0" applyFont="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5" fillId="3" borderId="0" xfId="0" applyFont="1" applyFill="1" applyAlignment="1" applyProtection="1">
      <alignment horizontal="center" vertical="center" wrapText="1"/>
    </xf>
    <xf numFmtId="0" fontId="5" fillId="3" borderId="0" xfId="0" applyFont="1" applyFill="1" applyAlignment="1" applyProtection="1">
      <alignment vertical="center" wrapText="1"/>
    </xf>
    <xf numFmtId="0" fontId="2" fillId="3" borderId="0" xfId="0" applyFont="1" applyFill="1" applyProtection="1"/>
    <xf numFmtId="0" fontId="5" fillId="3" borderId="0" xfId="0" applyFont="1" applyFill="1" applyBorder="1" applyAlignment="1" applyProtection="1">
      <alignment horizontal="right" vertical="center" wrapText="1"/>
    </xf>
    <xf numFmtId="164" fontId="5" fillId="3"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0" fontId="2" fillId="0" borderId="0" xfId="0" applyFont="1" applyFill="1" applyBorder="1" applyProtection="1"/>
    <xf numFmtId="0" fontId="5" fillId="0" borderId="0" xfId="0" applyFont="1" applyBorder="1" applyAlignment="1" applyProtection="1">
      <alignment horizontal="center" vertical="top"/>
    </xf>
    <xf numFmtId="0" fontId="2" fillId="0" borderId="0" xfId="0" applyFont="1" applyBorder="1" applyAlignment="1" applyProtection="1">
      <alignment vertical="justify" wrapText="1"/>
    </xf>
    <xf numFmtId="166" fontId="12" fillId="0" borderId="0" xfId="0" applyNumberFormat="1" applyFont="1" applyBorder="1" applyAlignment="1" applyProtection="1">
      <alignment horizontal="center" vertical="top" wrapText="1"/>
    </xf>
    <xf numFmtId="4" fontId="12" fillId="0" borderId="0" xfId="0" applyNumberFormat="1" applyFont="1" applyBorder="1" applyAlignment="1" applyProtection="1">
      <alignment horizontal="center" vertical="top" wrapText="1"/>
    </xf>
    <xf numFmtId="2" fontId="12" fillId="0" borderId="0" xfId="0" applyNumberFormat="1" applyFont="1" applyBorder="1" applyAlignment="1" applyProtection="1">
      <alignment horizontal="center" vertical="top" wrapText="1"/>
    </xf>
    <xf numFmtId="0" fontId="2" fillId="0" borderId="0" xfId="0" applyFont="1" applyBorder="1" applyProtection="1"/>
    <xf numFmtId="0" fontId="2" fillId="0" borderId="0" xfId="4" applyFont="1" applyProtection="1"/>
    <xf numFmtId="0" fontId="5" fillId="3" borderId="16" xfId="4" applyFont="1" applyFill="1" applyBorder="1" applyAlignment="1" applyProtection="1">
      <alignment horizontal="justify" vertical="top" wrapText="1"/>
    </xf>
    <xf numFmtId="0" fontId="2" fillId="0" borderId="0" xfId="4" applyFont="1" applyBorder="1" applyAlignment="1" applyProtection="1">
      <alignment horizontal="center"/>
    </xf>
    <xf numFmtId="4" fontId="2" fillId="0" borderId="0" xfId="4" applyNumberFormat="1" applyFont="1" applyBorder="1" applyAlignment="1" applyProtection="1">
      <alignment horizontal="right"/>
    </xf>
    <xf numFmtId="2" fontId="2" fillId="0" borderId="0" xfId="4" applyNumberFormat="1" applyFont="1" applyBorder="1" applyAlignment="1" applyProtection="1">
      <alignment horizontal="right"/>
    </xf>
    <xf numFmtId="0" fontId="2" fillId="0" borderId="0" xfId="4" applyFont="1" applyAlignment="1" applyProtection="1">
      <alignment horizontal="justify" vertical="top" wrapText="1"/>
    </xf>
    <xf numFmtId="0" fontId="2" fillId="0" borderId="0" xfId="4" applyFont="1" applyAlignment="1" applyProtection="1">
      <alignment horizontal="center" vertical="top"/>
    </xf>
    <xf numFmtId="0" fontId="2" fillId="3" borderId="9" xfId="0" applyFont="1" applyFill="1" applyBorder="1" applyAlignment="1" applyProtection="1">
      <alignment horizontal="center" vertical="top"/>
    </xf>
    <xf numFmtId="0" fontId="2" fillId="3" borderId="9" xfId="0" applyFont="1" applyFill="1" applyBorder="1" applyAlignment="1" applyProtection="1">
      <alignment horizontal="center" vertical="justify" wrapText="1"/>
    </xf>
    <xf numFmtId="166" fontId="12" fillId="3" borderId="9" xfId="0" applyNumberFormat="1" applyFont="1" applyFill="1" applyBorder="1" applyAlignment="1" applyProtection="1">
      <alignment horizontal="center" vertical="top" wrapText="1"/>
    </xf>
    <xf numFmtId="4" fontId="12" fillId="3" borderId="9" xfId="0" applyNumberFormat="1" applyFont="1" applyFill="1" applyBorder="1" applyAlignment="1" applyProtection="1">
      <alignment horizontal="center" vertical="top" wrapText="1"/>
    </xf>
    <xf numFmtId="2" fontId="12" fillId="3" borderId="9" xfId="0" applyNumberFormat="1" applyFont="1" applyFill="1" applyBorder="1" applyAlignment="1" applyProtection="1">
      <alignment horizontal="center" vertical="top" wrapText="1"/>
    </xf>
    <xf numFmtId="0" fontId="2" fillId="3" borderId="10" xfId="0" applyFont="1" applyFill="1" applyBorder="1" applyAlignment="1" applyProtection="1">
      <alignment horizontal="center" vertical="top"/>
    </xf>
    <xf numFmtId="0" fontId="2" fillId="3" borderId="11" xfId="0" applyFont="1" applyFill="1" applyBorder="1" applyAlignment="1" applyProtection="1">
      <alignment vertical="top"/>
    </xf>
    <xf numFmtId="0" fontId="2" fillId="3" borderId="11" xfId="0" applyFont="1" applyFill="1" applyBorder="1" applyAlignment="1" applyProtection="1">
      <alignment horizontal="center"/>
    </xf>
    <xf numFmtId="0" fontId="2" fillId="3" borderId="11" xfId="0" applyFont="1" applyFill="1" applyBorder="1" applyProtection="1"/>
    <xf numFmtId="2" fontId="2" fillId="3" borderId="12" xfId="0" applyNumberFormat="1" applyFont="1" applyFill="1" applyBorder="1" applyProtection="1"/>
    <xf numFmtId="0" fontId="12" fillId="0" borderId="0" xfId="0" applyFont="1" applyFill="1" applyBorder="1" applyProtection="1"/>
    <xf numFmtId="0" fontId="13" fillId="0" borderId="0" xfId="0" applyFont="1" applyFill="1" applyBorder="1" applyAlignment="1" applyProtection="1">
      <alignment horizontal="center" vertical="top"/>
    </xf>
    <xf numFmtId="0" fontId="13" fillId="0" borderId="0" xfId="2" applyFont="1" applyFill="1" applyBorder="1" applyAlignment="1" applyProtection="1">
      <alignment horizontal="justify" vertical="top" wrapText="1"/>
    </xf>
    <xf numFmtId="2" fontId="2" fillId="0" borderId="0" xfId="0" applyNumberFormat="1" applyFont="1" applyFill="1" applyBorder="1" applyAlignment="1" applyProtection="1"/>
    <xf numFmtId="0" fontId="2" fillId="0" borderId="0" xfId="2" applyFont="1" applyBorder="1" applyAlignment="1" applyProtection="1">
      <alignment horizontal="justify" vertical="top" wrapText="1"/>
    </xf>
    <xf numFmtId="4" fontId="2" fillId="0" borderId="0" xfId="0" applyNumberFormat="1" applyFont="1" applyBorder="1" applyAlignment="1" applyProtection="1"/>
    <xf numFmtId="2" fontId="2" fillId="0" borderId="0" xfId="0" applyNumberFormat="1" applyFont="1" applyBorder="1" applyAlignment="1" applyProtection="1">
      <alignment horizontal="right"/>
    </xf>
    <xf numFmtId="0" fontId="5" fillId="0" borderId="0" xfId="0" applyFont="1" applyBorder="1" applyAlignment="1" applyProtection="1">
      <alignment horizontal="center" vertical="center"/>
    </xf>
    <xf numFmtId="0" fontId="2" fillId="0" borderId="0" xfId="2" applyFont="1" applyBorder="1" applyAlignment="1" applyProtection="1">
      <alignment vertical="justify" wrapText="1"/>
    </xf>
    <xf numFmtId="0" fontId="2" fillId="0" borderId="7" xfId="0" applyFont="1" applyBorder="1" applyAlignment="1" applyProtection="1">
      <alignment horizontal="center"/>
    </xf>
    <xf numFmtId="4" fontId="2" fillId="0" borderId="7" xfId="0" applyNumberFormat="1" applyFont="1" applyBorder="1" applyAlignment="1" applyProtection="1"/>
    <xf numFmtId="2" fontId="2" fillId="0" borderId="7" xfId="0" applyNumberFormat="1" applyFont="1" applyBorder="1" applyAlignment="1" applyProtection="1">
      <alignment horizontal="right"/>
    </xf>
    <xf numFmtId="0" fontId="5" fillId="0" borderId="0" xfId="5" applyFont="1" applyBorder="1" applyAlignment="1" applyProtection="1">
      <alignment horizontal="center" vertical="center"/>
    </xf>
    <xf numFmtId="0" fontId="12" fillId="0" borderId="0" xfId="0" applyFont="1" applyBorder="1" applyAlignment="1" applyProtection="1">
      <alignment horizontal="justify" wrapText="1"/>
    </xf>
    <xf numFmtId="2" fontId="2" fillId="0" borderId="7" xfId="0" applyNumberFormat="1" applyFont="1" applyBorder="1" applyAlignment="1" applyProtection="1"/>
    <xf numFmtId="0" fontId="2" fillId="0" borderId="7" xfId="0" applyFont="1" applyBorder="1" applyAlignment="1" applyProtection="1">
      <alignment horizontal="center" vertical="center"/>
    </xf>
    <xf numFmtId="0" fontId="12" fillId="0" borderId="0" xfId="0" applyFont="1" applyBorder="1" applyAlignment="1" applyProtection="1">
      <alignment horizontal="justify" vertical="top" wrapText="1"/>
    </xf>
    <xf numFmtId="0" fontId="2" fillId="0" borderId="0" xfId="2" applyFont="1" applyFill="1" applyBorder="1" applyAlignment="1" applyProtection="1">
      <alignment vertical="justify" wrapText="1"/>
    </xf>
    <xf numFmtId="0" fontId="2" fillId="0" borderId="13" xfId="0" applyFont="1" applyBorder="1" applyAlignment="1" applyProtection="1">
      <alignment horizontal="center" vertical="center"/>
    </xf>
    <xf numFmtId="0" fontId="2" fillId="0" borderId="1" xfId="0" applyFont="1" applyBorder="1" applyAlignment="1" applyProtection="1">
      <alignment horizontal="center"/>
    </xf>
    <xf numFmtId="4" fontId="2" fillId="0" borderId="1" xfId="0" applyNumberFormat="1" applyFont="1" applyBorder="1" applyAlignment="1" applyProtection="1"/>
    <xf numFmtId="0" fontId="2" fillId="0" borderId="2" xfId="2" applyFont="1" applyBorder="1" applyAlignment="1" applyProtection="1">
      <alignment vertical="justify" wrapText="1"/>
    </xf>
    <xf numFmtId="0" fontId="2" fillId="0" borderId="14" xfId="0" applyFont="1" applyBorder="1" applyAlignment="1" applyProtection="1">
      <alignment horizontal="center" vertical="center"/>
    </xf>
    <xf numFmtId="4" fontId="2" fillId="0" borderId="14" xfId="0" applyNumberFormat="1" applyFont="1" applyBorder="1" applyAlignment="1" applyProtection="1">
      <alignment horizontal="right"/>
    </xf>
    <xf numFmtId="0" fontId="13"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2" xfId="2" applyFont="1" applyBorder="1" applyAlignment="1" applyProtection="1">
      <alignment vertical="justify" wrapText="1"/>
    </xf>
    <xf numFmtId="0" fontId="5" fillId="0" borderId="14" xfId="0" applyFont="1" applyBorder="1" applyAlignment="1" applyProtection="1">
      <alignment horizontal="center" vertical="center"/>
    </xf>
    <xf numFmtId="4" fontId="5" fillId="0" borderId="14" xfId="0" applyNumberFormat="1" applyFont="1" applyBorder="1" applyAlignment="1" applyProtection="1">
      <alignment horizontal="right"/>
    </xf>
    <xf numFmtId="2" fontId="5" fillId="0" borderId="14" xfId="0" applyNumberFormat="1" applyFont="1" applyBorder="1" applyAlignment="1" applyProtection="1">
      <alignment horizontal="right"/>
    </xf>
    <xf numFmtId="0" fontId="2" fillId="3" borderId="10" xfId="0" applyFont="1" applyFill="1" applyBorder="1" applyAlignment="1" applyProtection="1">
      <alignment horizontal="justify" vertical="top" wrapText="1"/>
    </xf>
    <xf numFmtId="0" fontId="12" fillId="3" borderId="11" xfId="0" applyFont="1" applyFill="1" applyBorder="1" applyAlignment="1" applyProtection="1">
      <alignment horizontal="center"/>
    </xf>
    <xf numFmtId="0" fontId="12" fillId="3" borderId="11" xfId="0" applyFont="1" applyFill="1" applyBorder="1" applyProtection="1"/>
    <xf numFmtId="0" fontId="5" fillId="0" borderId="0" xfId="0" applyFont="1" applyBorder="1" applyAlignment="1" applyProtection="1">
      <alignment horizontal="justify" vertical="top" wrapText="1"/>
    </xf>
    <xf numFmtId="0" fontId="12" fillId="0" borderId="0" xfId="0" applyFont="1" applyBorder="1" applyAlignment="1" applyProtection="1">
      <alignment horizontal="center"/>
    </xf>
    <xf numFmtId="0" fontId="12" fillId="0" borderId="0" xfId="0" applyFont="1" applyBorder="1" applyProtection="1"/>
    <xf numFmtId="2" fontId="5" fillId="0" borderId="0" xfId="0" applyNumberFormat="1" applyFont="1" applyBorder="1" applyProtection="1"/>
    <xf numFmtId="0" fontId="2" fillId="3" borderId="0" xfId="0" applyFont="1" applyFill="1" applyAlignment="1" applyProtection="1">
      <alignment horizontal="center" vertical="top"/>
    </xf>
    <xf numFmtId="0" fontId="2" fillId="3" borderId="0" xfId="0" applyFont="1" applyFill="1" applyAlignment="1" applyProtection="1">
      <alignment vertical="top"/>
    </xf>
    <xf numFmtId="0" fontId="2" fillId="3" borderId="0" xfId="0" applyFont="1" applyFill="1" applyBorder="1" applyAlignment="1" applyProtection="1">
      <alignment horizontal="center"/>
    </xf>
    <xf numFmtId="0" fontId="2" fillId="3" borderId="0" xfId="0" applyFont="1" applyFill="1" applyBorder="1" applyProtection="1"/>
    <xf numFmtId="2" fontId="2" fillId="3" borderId="0" xfId="0" applyNumberFormat="1" applyFont="1" applyFill="1" applyBorder="1" applyProtection="1"/>
    <xf numFmtId="0" fontId="13" fillId="0" borderId="0" xfId="2" applyFont="1" applyFill="1" applyBorder="1" applyAlignment="1" applyProtection="1">
      <alignment vertical="justify" wrapText="1"/>
    </xf>
    <xf numFmtId="4" fontId="2" fillId="0" borderId="0" xfId="0" applyNumberFormat="1" applyFont="1" applyFill="1" applyBorder="1" applyAlignment="1" applyProtection="1"/>
    <xf numFmtId="0" fontId="2" fillId="0" borderId="7" xfId="6" applyFont="1" applyBorder="1" applyAlignment="1" applyProtection="1">
      <alignment horizontal="center"/>
    </xf>
    <xf numFmtId="4" fontId="2" fillId="0" borderId="7" xfId="6" applyNumberFormat="1" applyFont="1" applyBorder="1" applyAlignment="1" applyProtection="1"/>
    <xf numFmtId="2" fontId="2" fillId="0" borderId="7" xfId="2" applyNumberFormat="1" applyFont="1" applyBorder="1" applyAlignment="1" applyProtection="1"/>
    <xf numFmtId="2" fontId="2" fillId="0" borderId="0" xfId="0" applyNumberFormat="1" applyFont="1" applyBorder="1" applyAlignment="1" applyProtection="1"/>
    <xf numFmtId="0" fontId="5" fillId="0" borderId="0" xfId="6" applyFont="1" applyAlignment="1" applyProtection="1">
      <alignment horizontal="center" vertical="top"/>
    </xf>
    <xf numFmtId="0" fontId="2" fillId="0" borderId="0" xfId="6" applyFont="1" applyAlignment="1" applyProtection="1">
      <alignment horizontal="justify" vertical="top" wrapText="1"/>
    </xf>
    <xf numFmtId="0" fontId="2" fillId="0" borderId="0" xfId="6" applyFont="1" applyBorder="1" applyAlignment="1" applyProtection="1">
      <alignment horizontal="center"/>
    </xf>
    <xf numFmtId="4" fontId="2" fillId="0" borderId="0" xfId="6" applyNumberFormat="1" applyFont="1" applyBorder="1" applyAlignment="1" applyProtection="1"/>
    <xf numFmtId="2" fontId="2" fillId="0" borderId="0" xfId="6" applyNumberFormat="1" applyFont="1" applyBorder="1" applyAlignment="1" applyProtection="1"/>
    <xf numFmtId="0" fontId="2" fillId="0" borderId="0" xfId="2" applyFont="1" applyBorder="1" applyAlignment="1" applyProtection="1">
      <alignment horizontal="center"/>
    </xf>
    <xf numFmtId="0" fontId="2" fillId="0" borderId="0" xfId="2" applyFont="1" applyAlignment="1" applyProtection="1">
      <alignment vertical="justify" wrapText="1"/>
    </xf>
    <xf numFmtId="0" fontId="2" fillId="0" borderId="7" xfId="2" applyFont="1" applyBorder="1" applyAlignment="1" applyProtection="1">
      <alignment horizontal="center"/>
    </xf>
    <xf numFmtId="0" fontId="2" fillId="0" borderId="0" xfId="6" applyFont="1" applyAlignment="1" applyProtection="1">
      <alignment horizontal="center" vertical="top"/>
    </xf>
    <xf numFmtId="0" fontId="2" fillId="0" borderId="0" xfId="6" applyFont="1" applyAlignment="1" applyProtection="1">
      <alignment horizontal="center"/>
    </xf>
    <xf numFmtId="4" fontId="2" fillId="0" borderId="7" xfId="0" applyNumberFormat="1" applyFont="1" applyBorder="1" applyAlignment="1" applyProtection="1">
      <alignment horizontal="right"/>
    </xf>
    <xf numFmtId="0" fontId="5" fillId="0" borderId="0" xfId="2" applyFont="1" applyAlignment="1" applyProtection="1">
      <alignment horizontal="center" vertical="top"/>
    </xf>
    <xf numFmtId="0" fontId="2" fillId="0" borderId="0" xfId="2" applyFont="1" applyAlignment="1" applyProtection="1">
      <alignment horizontal="justify" vertical="top" wrapText="1"/>
    </xf>
    <xf numFmtId="0" fontId="2" fillId="0" borderId="13" xfId="2" applyFont="1" applyBorder="1" applyAlignment="1" applyProtection="1">
      <alignment horizontal="center"/>
    </xf>
    <xf numFmtId="0" fontId="2" fillId="0" borderId="0" xfId="2" applyFont="1" applyAlignment="1" applyProtection="1">
      <alignment horizontal="center" vertical="top"/>
    </xf>
    <xf numFmtId="4" fontId="2" fillId="0" borderId="0" xfId="2" applyNumberFormat="1" applyFont="1" applyBorder="1" applyAlignment="1" applyProtection="1">
      <alignment horizontal="right"/>
    </xf>
    <xf numFmtId="2" fontId="2" fillId="0" borderId="0" xfId="2" applyNumberFormat="1" applyFont="1" applyBorder="1" applyAlignment="1" applyProtection="1"/>
    <xf numFmtId="0" fontId="2" fillId="0" borderId="0" xfId="2" applyFont="1" applyAlignment="1" applyProtection="1">
      <alignment horizontal="left" vertical="top" wrapText="1"/>
    </xf>
    <xf numFmtId="0" fontId="12" fillId="0" borderId="0" xfId="0" applyFont="1" applyProtection="1"/>
    <xf numFmtId="0" fontId="15" fillId="0" borderId="0" xfId="2" applyFont="1" applyAlignment="1" applyProtection="1">
      <alignment horizontal="center" vertical="top" wrapText="1"/>
    </xf>
    <xf numFmtId="0" fontId="2" fillId="0" borderId="0" xfId="6" applyFont="1" applyAlignment="1" applyProtection="1">
      <alignment vertical="justify" wrapText="1"/>
    </xf>
    <xf numFmtId="0" fontId="2" fillId="0" borderId="0" xfId="0" applyFont="1" applyBorder="1" applyAlignment="1" applyProtection="1">
      <alignment wrapText="1"/>
    </xf>
    <xf numFmtId="0" fontId="2" fillId="0" borderId="0" xfId="0" applyFont="1" applyBorder="1" applyAlignment="1" applyProtection="1"/>
    <xf numFmtId="2" fontId="2" fillId="0" borderId="0" xfId="0" applyNumberFormat="1" applyFont="1" applyBorder="1" applyProtection="1"/>
    <xf numFmtId="0" fontId="2" fillId="0" borderId="0" xfId="0" applyFont="1" applyFill="1" applyBorder="1" applyAlignment="1" applyProtection="1">
      <alignment horizontal="center" vertical="top"/>
    </xf>
    <xf numFmtId="0" fontId="2" fillId="0" borderId="0" xfId="6" applyFont="1" applyFill="1" applyBorder="1" applyAlignment="1" applyProtection="1">
      <alignment horizontal="center"/>
    </xf>
    <xf numFmtId="0" fontId="2" fillId="0" borderId="0" xfId="0" applyFont="1" applyFill="1" applyBorder="1" applyAlignment="1" applyProtection="1">
      <alignment horizontal="justify" vertical="top" wrapText="1"/>
    </xf>
    <xf numFmtId="0" fontId="12" fillId="0" borderId="0" xfId="0" applyFont="1" applyFill="1" applyBorder="1" applyAlignment="1" applyProtection="1">
      <alignment horizontal="center"/>
    </xf>
    <xf numFmtId="2" fontId="2" fillId="0" borderId="0" xfId="0" applyNumberFormat="1" applyFont="1" applyFill="1" applyBorder="1" applyProtection="1"/>
    <xf numFmtId="0" fontId="13" fillId="0" borderId="0" xfId="0" applyFont="1" applyFill="1" applyBorder="1" applyAlignment="1" applyProtection="1">
      <alignment vertical="justify" wrapText="1"/>
    </xf>
    <xf numFmtId="4" fontId="12" fillId="0" borderId="0" xfId="0" applyNumberFormat="1" applyFont="1" applyFill="1" applyBorder="1" applyAlignment="1" applyProtection="1"/>
    <xf numFmtId="2" fontId="12" fillId="0" borderId="0" xfId="0" applyNumberFormat="1" applyFont="1" applyFill="1" applyBorder="1" applyAlignment="1" applyProtection="1"/>
    <xf numFmtId="0" fontId="16" fillId="0" borderId="0" xfId="2" applyFont="1" applyBorder="1" applyAlignment="1" applyProtection="1">
      <alignment horizontal="center" vertical="top"/>
    </xf>
    <xf numFmtId="4" fontId="2" fillId="0" borderId="0" xfId="2" applyNumberFormat="1" applyFont="1" applyAlignment="1" applyProtection="1">
      <alignment horizontal="right"/>
    </xf>
    <xf numFmtId="2" fontId="2" fillId="0" borderId="0" xfId="2" applyNumberFormat="1" applyFont="1" applyAlignment="1" applyProtection="1"/>
    <xf numFmtId="4" fontId="2" fillId="0" borderId="7" xfId="2" applyNumberFormat="1" applyFont="1" applyBorder="1" applyAlignment="1" applyProtection="1"/>
    <xf numFmtId="4" fontId="2" fillId="0" borderId="0" xfId="2" applyNumberFormat="1" applyFont="1" applyBorder="1" applyAlignment="1" applyProtection="1"/>
    <xf numFmtId="0" fontId="2" fillId="0" borderId="8" xfId="2" applyFont="1" applyBorder="1" applyAlignment="1" applyProtection="1">
      <alignment horizontal="center"/>
    </xf>
    <xf numFmtId="4" fontId="2" fillId="0" borderId="8" xfId="2" applyNumberFormat="1" applyFont="1" applyBorder="1" applyAlignment="1" applyProtection="1"/>
    <xf numFmtId="0" fontId="2" fillId="0" borderId="0" xfId="2" applyFont="1" applyFill="1" applyAlignment="1" applyProtection="1">
      <alignment horizontal="justify" vertical="top"/>
    </xf>
    <xf numFmtId="0" fontId="2" fillId="0" borderId="0" xfId="2" applyFont="1" applyFill="1" applyBorder="1" applyAlignment="1" applyProtection="1">
      <alignment horizontal="center"/>
    </xf>
    <xf numFmtId="4" fontId="2" fillId="0" borderId="0" xfId="2" applyNumberFormat="1" applyFont="1" applyFill="1" applyBorder="1" applyAlignment="1" applyProtection="1">
      <alignment horizontal="center"/>
    </xf>
    <xf numFmtId="0" fontId="5" fillId="0" borderId="0" xfId="2" applyFont="1" applyFill="1" applyAlignment="1" applyProtection="1">
      <alignment horizontal="center" vertical="top"/>
    </xf>
    <xf numFmtId="0" fontId="2" fillId="0" borderId="7" xfId="2" applyFont="1" applyFill="1" applyBorder="1" applyAlignment="1" applyProtection="1">
      <alignment horizontal="center"/>
    </xf>
    <xf numFmtId="4" fontId="2" fillId="0" borderId="7" xfId="2" applyNumberFormat="1" applyFont="1" applyFill="1" applyBorder="1" applyAlignment="1" applyProtection="1">
      <alignment horizontal="right"/>
    </xf>
    <xf numFmtId="0" fontId="2" fillId="0" borderId="0" xfId="2" applyFont="1" applyFill="1" applyBorder="1" applyAlignment="1" applyProtection="1">
      <alignment horizontal="justify" vertical="top" wrapText="1"/>
    </xf>
    <xf numFmtId="4" fontId="2" fillId="0" borderId="0" xfId="2" applyNumberFormat="1" applyFont="1" applyFill="1" applyBorder="1" applyAlignment="1" applyProtection="1">
      <alignment horizontal="right"/>
    </xf>
    <xf numFmtId="0" fontId="2" fillId="0" borderId="0" xfId="2" applyFont="1" applyFill="1" applyBorder="1" applyAlignment="1" applyProtection="1">
      <alignment horizontal="center" vertical="top"/>
    </xf>
    <xf numFmtId="0" fontId="21" fillId="0" borderId="0" xfId="2" applyFont="1" applyBorder="1" applyAlignment="1" applyProtection="1">
      <alignment horizontal="justify" vertical="top" wrapText="1"/>
    </xf>
    <xf numFmtId="0" fontId="2" fillId="0" borderId="0" xfId="2" applyFont="1" applyFill="1" applyAlignment="1" applyProtection="1">
      <alignment horizontal="justify"/>
    </xf>
    <xf numFmtId="0" fontId="13" fillId="0" borderId="0" xfId="2" applyFont="1" applyFill="1" applyAlignment="1" applyProtection="1">
      <alignment horizontal="center" vertical="top"/>
    </xf>
    <xf numFmtId="0" fontId="13" fillId="0" borderId="0" xfId="2" applyFont="1" applyFill="1" applyAlignment="1" applyProtection="1">
      <alignment horizontal="justify" vertical="top" wrapText="1"/>
    </xf>
    <xf numFmtId="0" fontId="2" fillId="0" borderId="0" xfId="2" applyFont="1" applyFill="1" applyAlignment="1" applyProtection="1">
      <alignment horizontal="center"/>
    </xf>
    <xf numFmtId="4" fontId="2" fillId="0" borderId="0" xfId="2" applyNumberFormat="1" applyFont="1" applyFill="1" applyAlignment="1" applyProtection="1">
      <alignment horizontal="right"/>
    </xf>
    <xf numFmtId="2" fontId="2" fillId="0" borderId="8" xfId="2" applyNumberFormat="1" applyFont="1" applyBorder="1" applyAlignment="1" applyProtection="1"/>
    <xf numFmtId="0" fontId="5" fillId="0" borderId="0" xfId="2" applyFont="1" applyBorder="1" applyAlignment="1" applyProtection="1">
      <alignment horizontal="center" vertical="top"/>
    </xf>
    <xf numFmtId="0" fontId="2" fillId="0" borderId="0" xfId="2" applyFont="1" applyAlignment="1" applyProtection="1">
      <alignment horizontal="center"/>
    </xf>
    <xf numFmtId="4" fontId="2" fillId="0" borderId="7" xfId="2" applyNumberFormat="1" applyFont="1" applyBorder="1" applyAlignment="1" applyProtection="1">
      <alignment horizontal="right"/>
    </xf>
    <xf numFmtId="0" fontId="12" fillId="0" borderId="0" xfId="0" applyFont="1" applyFill="1" applyBorder="1" applyAlignment="1" applyProtection="1">
      <alignment vertical="center"/>
    </xf>
    <xf numFmtId="0" fontId="2" fillId="0" borderId="13" xfId="0" applyFont="1" applyFill="1" applyBorder="1" applyAlignment="1" applyProtection="1">
      <alignment horizontal="center"/>
    </xf>
    <xf numFmtId="0" fontId="12" fillId="0" borderId="0" xfId="0" applyFont="1" applyBorder="1" applyAlignment="1" applyProtection="1">
      <alignment shrinkToFit="1"/>
    </xf>
    <xf numFmtId="4" fontId="2" fillId="0" borderId="8" xfId="2" applyNumberFormat="1" applyFont="1" applyBorder="1" applyAlignment="1" applyProtection="1">
      <alignment horizontal="right"/>
    </xf>
    <xf numFmtId="0" fontId="2" fillId="0" borderId="7" xfId="0" applyFont="1" applyFill="1" applyBorder="1" applyAlignment="1" applyProtection="1">
      <alignment horizontal="center"/>
    </xf>
    <xf numFmtId="4" fontId="2" fillId="0" borderId="0" xfId="0" applyNumberFormat="1" applyFont="1" applyBorder="1" applyAlignment="1" applyProtection="1">
      <alignment horizontal="right"/>
    </xf>
    <xf numFmtId="0" fontId="2" fillId="0" borderId="0" xfId="3" applyFont="1" applyFill="1" applyAlignment="1" applyProtection="1">
      <alignment horizontal="justify" vertical="top"/>
    </xf>
    <xf numFmtId="0" fontId="2" fillId="0" borderId="0" xfId="0" applyFont="1" applyBorder="1" applyAlignment="1" applyProtection="1">
      <alignment horizontal="left" vertical="top"/>
    </xf>
    <xf numFmtId="0" fontId="13" fillId="0" borderId="0" xfId="2" applyFont="1" applyFill="1" applyBorder="1" applyAlignment="1" applyProtection="1">
      <alignment horizontal="center" vertical="top"/>
    </xf>
    <xf numFmtId="0" fontId="12" fillId="0" borderId="0" xfId="2" applyFont="1" applyFill="1" applyBorder="1" applyAlignment="1" applyProtection="1">
      <alignment horizontal="center"/>
    </xf>
    <xf numFmtId="4" fontId="12" fillId="0" borderId="0" xfId="2" applyNumberFormat="1" applyFont="1" applyFill="1" applyBorder="1" applyAlignment="1" applyProtection="1">
      <alignment horizontal="right"/>
    </xf>
    <xf numFmtId="2" fontId="12" fillId="0" borderId="0" xfId="2" applyNumberFormat="1" applyFont="1" applyFill="1" applyBorder="1" applyAlignment="1" applyProtection="1"/>
    <xf numFmtId="0" fontId="2" fillId="0" borderId="0" xfId="2" applyFont="1" applyBorder="1" applyAlignment="1" applyProtection="1">
      <alignment horizontal="justify" vertical="top"/>
    </xf>
    <xf numFmtId="0" fontId="2" fillId="0" borderId="0" xfId="0" applyFont="1" applyBorder="1" applyAlignment="1" applyProtection="1">
      <alignment horizontal="left" vertical="justify"/>
    </xf>
    <xf numFmtId="0" fontId="5" fillId="0" borderId="0" xfId="0" applyFont="1" applyAlignment="1" applyProtection="1">
      <alignment horizontal="center" vertical="top"/>
    </xf>
    <xf numFmtId="0" fontId="2" fillId="0" borderId="13" xfId="0" applyFont="1" applyBorder="1" applyAlignment="1" applyProtection="1">
      <alignment horizontal="center"/>
    </xf>
    <xf numFmtId="4" fontId="2" fillId="0" borderId="13" xfId="0" applyNumberFormat="1" applyFont="1" applyBorder="1" applyAlignment="1" applyProtection="1"/>
    <xf numFmtId="0" fontId="2" fillId="0" borderId="0" xfId="0" applyFont="1" applyBorder="1" applyAlignment="1" applyProtection="1">
      <alignment horizontal="center" vertical="justify"/>
    </xf>
    <xf numFmtId="0" fontId="2" fillId="0" borderId="0" xfId="0" applyFont="1" applyAlignment="1" applyProtection="1">
      <alignment horizontal="justify" vertical="top"/>
    </xf>
    <xf numFmtId="0" fontId="5" fillId="0" borderId="0" xfId="2" applyFont="1" applyFill="1" applyBorder="1" applyAlignment="1" applyProtection="1">
      <alignment horizontal="center" vertical="top"/>
    </xf>
    <xf numFmtId="2" fontId="2" fillId="0" borderId="0" xfId="2" applyNumberFormat="1" applyFont="1" applyFill="1" applyBorder="1" applyAlignment="1" applyProtection="1"/>
    <xf numFmtId="0" fontId="16" fillId="0" borderId="0" xfId="2" applyFont="1" applyFill="1" applyBorder="1" applyAlignment="1" applyProtection="1">
      <alignment horizontal="center" vertical="top"/>
    </xf>
    <xf numFmtId="0" fontId="16" fillId="0" borderId="0" xfId="2" applyFont="1" applyFill="1" applyAlignment="1" applyProtection="1">
      <alignment horizontal="justify"/>
    </xf>
    <xf numFmtId="0" fontId="20" fillId="0" borderId="0" xfId="2" applyFont="1" applyFill="1" applyAlignment="1" applyProtection="1">
      <alignment horizontal="center"/>
    </xf>
    <xf numFmtId="4" fontId="16" fillId="0" borderId="0" xfId="0" applyNumberFormat="1" applyFont="1" applyFill="1" applyBorder="1" applyAlignment="1" applyProtection="1"/>
    <xf numFmtId="2" fontId="5" fillId="0" borderId="0" xfId="2" applyNumberFormat="1" applyFont="1" applyFill="1" applyAlignment="1" applyProtection="1"/>
    <xf numFmtId="0" fontId="16" fillId="0" borderId="0" xfId="0" applyFont="1" applyFill="1" applyAlignment="1" applyProtection="1">
      <alignment horizontal="center" vertical="top"/>
    </xf>
    <xf numFmtId="165" fontId="17" fillId="0" borderId="0" xfId="2" applyNumberFormat="1" applyFont="1" applyFill="1" applyAlignment="1" applyProtection="1">
      <alignment horizontal="center" vertical="top"/>
    </xf>
    <xf numFmtId="0" fontId="17" fillId="0" borderId="0" xfId="2" applyFont="1" applyFill="1" applyAlignment="1" applyProtection="1">
      <alignment horizontal="center" vertical="top" wrapText="1"/>
    </xf>
    <xf numFmtId="0" fontId="18" fillId="0" borderId="0" xfId="2" applyFont="1" applyFill="1" applyBorder="1" applyAlignment="1" applyProtection="1">
      <alignment horizontal="center"/>
    </xf>
    <xf numFmtId="4" fontId="18" fillId="0" borderId="0" xfId="2" applyNumberFormat="1" applyFont="1" applyFill="1" applyBorder="1" applyAlignment="1" applyProtection="1">
      <alignment horizontal="right"/>
    </xf>
    <xf numFmtId="2" fontId="18" fillId="0" borderId="0" xfId="2" applyNumberFormat="1" applyFont="1" applyFill="1" applyBorder="1" applyAlignment="1" applyProtection="1"/>
    <xf numFmtId="0" fontId="12" fillId="4" borderId="0" xfId="0" applyFont="1" applyFill="1" applyAlignment="1" applyProtection="1">
      <alignment horizontal="center" vertical="top"/>
    </xf>
    <xf numFmtId="0" fontId="12" fillId="4" borderId="0" xfId="0" applyFont="1" applyFill="1" applyAlignment="1" applyProtection="1">
      <alignment vertical="top"/>
    </xf>
    <xf numFmtId="0" fontId="12" fillId="0" borderId="7" xfId="0" applyFont="1" applyFill="1" applyBorder="1" applyAlignment="1" applyProtection="1">
      <alignment horizontal="center"/>
    </xf>
    <xf numFmtId="0" fontId="12" fillId="0" borderId="7" xfId="0" applyFont="1" applyFill="1" applyBorder="1" applyProtection="1"/>
    <xf numFmtId="2" fontId="12" fillId="0" borderId="7" xfId="0" applyNumberFormat="1" applyFont="1" applyFill="1" applyBorder="1" applyProtection="1"/>
    <xf numFmtId="0" fontId="16" fillId="4" borderId="0" xfId="0" applyFont="1" applyFill="1" applyAlignment="1" applyProtection="1">
      <alignment horizontal="center" vertical="top"/>
    </xf>
    <xf numFmtId="0" fontId="16" fillId="4" borderId="0" xfId="0" applyFont="1" applyFill="1" applyAlignment="1" applyProtection="1">
      <alignment vertical="top"/>
    </xf>
    <xf numFmtId="2" fontId="5" fillId="0" borderId="0" xfId="0" applyNumberFormat="1" applyFont="1" applyFill="1" applyBorder="1" applyProtection="1"/>
    <xf numFmtId="0" fontId="5" fillId="0" borderId="0" xfId="0" applyFont="1" applyFill="1" applyAlignment="1" applyProtection="1">
      <alignment horizontal="center" vertical="top"/>
    </xf>
    <xf numFmtId="0" fontId="5" fillId="3" borderId="0" xfId="0" applyFont="1" applyFill="1" applyAlignment="1" applyProtection="1">
      <alignment horizontal="center"/>
    </xf>
    <xf numFmtId="0" fontId="12" fillId="3" borderId="0" xfId="0" applyFont="1" applyFill="1" applyAlignment="1" applyProtection="1">
      <alignment horizontal="center"/>
    </xf>
    <xf numFmtId="164" fontId="5" fillId="3" borderId="0" xfId="0" applyNumberFormat="1" applyFont="1" applyFill="1" applyBorder="1" applyAlignment="1" applyProtection="1">
      <alignment horizontal="right"/>
    </xf>
    <xf numFmtId="0" fontId="12" fillId="0" borderId="0" xfId="0" applyFont="1" applyFill="1" applyProtection="1"/>
    <xf numFmtId="2" fontId="2" fillId="0" borderId="0" xfId="2" applyNumberFormat="1" applyFont="1" applyFill="1" applyAlignment="1" applyProtection="1"/>
  </cellXfs>
  <cellStyles count="7">
    <cellStyle name="Normal 2" xfId="4"/>
    <cellStyle name="Normal 3" xfId="1"/>
    <cellStyle name="Normal_Okončana.sit-troškovnik" xfId="2"/>
    <cellStyle name="Normal_Okončana.sit-troškovnik_Sheet1" xfId="3"/>
    <cellStyle name="Normal_Okončana.sit-troškovnik_Sheet1_1" xfId="6"/>
    <cellStyle name="Normal_Sheet1"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L375"/>
  <sheetViews>
    <sheetView showGridLines="0" view="pageBreakPreview" topLeftCell="A103" zoomScale="110" zoomScaleNormal="110" zoomScaleSheetLayoutView="110" zoomScalePageLayoutView="120" workbookViewId="0">
      <selection activeCell="H104" sqref="H104"/>
    </sheetView>
  </sheetViews>
  <sheetFormatPr defaultRowHeight="12.75"/>
  <cols>
    <col min="1" max="1" width="5.5703125" style="23" customWidth="1"/>
    <col min="2" max="2" width="1" style="23" customWidth="1"/>
    <col min="3" max="3" width="46.5703125" style="23" customWidth="1"/>
    <col min="4" max="4" width="0.28515625" style="23" customWidth="1"/>
    <col min="5" max="5" width="8.28515625" style="23" customWidth="1"/>
    <col min="6" max="6" width="7.28515625" style="26" customWidth="1"/>
    <col min="7" max="7" width="1" style="23" hidden="1" customWidth="1"/>
    <col min="8" max="8" width="9.28515625" style="23" customWidth="1"/>
    <col min="9" max="9" width="0.140625" style="23" hidden="1" customWidth="1"/>
    <col min="10" max="10" width="9.7109375" style="23" customWidth="1"/>
    <col min="11" max="16384" width="9.140625" style="23"/>
  </cols>
  <sheetData>
    <row r="1" spans="1:12" ht="15" customHeight="1">
      <c r="A1" s="59" t="s">
        <v>244</v>
      </c>
      <c r="B1" s="59"/>
      <c r="C1" s="59"/>
      <c r="D1" s="59"/>
      <c r="E1" s="59"/>
      <c r="F1" s="59"/>
      <c r="G1" s="59"/>
      <c r="H1" s="59"/>
      <c r="I1" s="59"/>
      <c r="J1" s="59"/>
    </row>
    <row r="2" spans="1:12" ht="15" customHeight="1">
      <c r="A2" s="59"/>
      <c r="B2" s="59"/>
      <c r="C2" s="59"/>
      <c r="D2" s="59"/>
      <c r="E2" s="59"/>
      <c r="F2" s="59"/>
      <c r="G2" s="59"/>
      <c r="H2" s="59"/>
      <c r="I2" s="59"/>
      <c r="J2" s="59"/>
    </row>
    <row r="3" spans="1:12">
      <c r="A3" s="45" t="s">
        <v>39</v>
      </c>
      <c r="B3" s="45"/>
      <c r="C3" s="45"/>
      <c r="D3" s="45"/>
      <c r="E3" s="45"/>
      <c r="F3" s="45"/>
      <c r="G3" s="45"/>
      <c r="H3" s="45"/>
      <c r="I3" s="45"/>
      <c r="J3" s="45"/>
    </row>
    <row r="4" spans="1:12">
      <c r="A4" s="45"/>
      <c r="B4" s="45"/>
      <c r="C4" s="45"/>
      <c r="D4" s="45"/>
      <c r="E4" s="45"/>
      <c r="F4" s="45"/>
      <c r="G4" s="45"/>
      <c r="H4" s="45"/>
      <c r="I4" s="45"/>
      <c r="J4" s="45"/>
    </row>
    <row r="5" spans="1:12">
      <c r="A5" s="46" t="s">
        <v>8</v>
      </c>
      <c r="B5" s="46"/>
      <c r="C5" s="46"/>
      <c r="D5" s="46"/>
      <c r="E5" s="46"/>
      <c r="F5" s="46"/>
      <c r="G5" s="46"/>
      <c r="H5" s="46"/>
      <c r="I5" s="46"/>
      <c r="J5" s="46"/>
    </row>
    <row r="6" spans="1:12" ht="100.5" customHeight="1">
      <c r="A6" s="60"/>
      <c r="B6" s="60"/>
      <c r="C6" s="58" t="s">
        <v>457</v>
      </c>
      <c r="D6" s="58"/>
      <c r="E6" s="58"/>
      <c r="F6" s="58"/>
      <c r="G6" s="58"/>
      <c r="H6" s="58"/>
      <c r="I6" s="58"/>
      <c r="J6" s="58"/>
    </row>
    <row r="7" spans="1:12" ht="3.75" customHeight="1">
      <c r="A7" s="61"/>
      <c r="B7" s="61"/>
      <c r="C7" s="62"/>
      <c r="D7" s="62"/>
      <c r="E7" s="62"/>
      <c r="F7" s="63"/>
      <c r="G7" s="62"/>
      <c r="H7" s="62"/>
      <c r="I7" s="62"/>
      <c r="J7" s="62"/>
    </row>
    <row r="8" spans="1:12" ht="15" customHeight="1">
      <c r="A8" s="42" t="s">
        <v>7</v>
      </c>
      <c r="B8" s="62"/>
      <c r="C8" s="43" t="s">
        <v>0</v>
      </c>
      <c r="D8" s="62"/>
      <c r="E8" s="44" t="s">
        <v>13</v>
      </c>
      <c r="F8" s="43" t="s">
        <v>1</v>
      </c>
      <c r="G8" s="62"/>
      <c r="H8" s="44" t="s">
        <v>14</v>
      </c>
      <c r="I8" s="62"/>
      <c r="J8" s="44" t="s">
        <v>9</v>
      </c>
    </row>
    <row r="9" spans="1:12">
      <c r="A9" s="42"/>
      <c r="B9" s="62"/>
      <c r="C9" s="43"/>
      <c r="D9" s="62"/>
      <c r="E9" s="43"/>
      <c r="F9" s="43"/>
      <c r="G9" s="62"/>
      <c r="H9" s="43"/>
      <c r="I9" s="62"/>
      <c r="J9" s="43"/>
    </row>
    <row r="10" spans="1:12" ht="20.25" customHeight="1">
      <c r="A10" s="60"/>
      <c r="B10" s="60"/>
      <c r="C10" s="17"/>
      <c r="D10" s="15"/>
      <c r="E10" s="15"/>
      <c r="F10" s="64"/>
      <c r="G10" s="15"/>
      <c r="H10" s="65"/>
      <c r="I10" s="66"/>
      <c r="J10" s="67"/>
    </row>
    <row r="11" spans="1:12" ht="96" customHeight="1">
      <c r="A11" s="60" t="s">
        <v>3</v>
      </c>
      <c r="B11" s="60"/>
      <c r="C11" s="16" t="s">
        <v>79</v>
      </c>
      <c r="D11" s="39"/>
      <c r="E11" s="15"/>
      <c r="F11" s="68"/>
      <c r="G11" s="15"/>
      <c r="H11" s="66"/>
      <c r="I11" s="66"/>
      <c r="J11" s="67"/>
      <c r="K11" s="15"/>
      <c r="L11" s="15"/>
    </row>
    <row r="12" spans="1:12" ht="18.75" customHeight="1">
      <c r="A12" s="60"/>
      <c r="B12" s="60"/>
      <c r="C12" s="17" t="s">
        <v>257</v>
      </c>
      <c r="D12" s="15"/>
      <c r="E12" s="12" t="s">
        <v>80</v>
      </c>
      <c r="F12" s="38">
        <v>1</v>
      </c>
      <c r="G12" s="39"/>
      <c r="H12" s="69"/>
      <c r="I12" s="70"/>
      <c r="J12" s="41">
        <f>F12*H12</f>
        <v>0</v>
      </c>
    </row>
    <row r="13" spans="1:12" ht="18.75" customHeight="1">
      <c r="A13" s="60"/>
      <c r="B13" s="60"/>
      <c r="C13" s="17" t="s">
        <v>258</v>
      </c>
      <c r="D13" s="15"/>
      <c r="E13" s="12" t="s">
        <v>80</v>
      </c>
      <c r="F13" s="38">
        <v>2</v>
      </c>
      <c r="G13" s="39"/>
      <c r="H13" s="69"/>
      <c r="I13" s="70"/>
      <c r="J13" s="41">
        <f t="shared" ref="J13:J19" si="0">F13*H13</f>
        <v>0</v>
      </c>
    </row>
    <row r="14" spans="1:12" ht="18.75" customHeight="1">
      <c r="A14" s="60"/>
      <c r="B14" s="60"/>
      <c r="C14" s="17" t="s">
        <v>259</v>
      </c>
      <c r="D14" s="15"/>
      <c r="E14" s="12" t="s">
        <v>80</v>
      </c>
      <c r="F14" s="38">
        <v>1</v>
      </c>
      <c r="G14" s="39"/>
      <c r="H14" s="69"/>
      <c r="I14" s="70"/>
      <c r="J14" s="41">
        <f t="shared" si="0"/>
        <v>0</v>
      </c>
    </row>
    <row r="15" spans="1:12" ht="18.75" customHeight="1">
      <c r="A15" s="60"/>
      <c r="B15" s="60"/>
      <c r="C15" s="17" t="s">
        <v>260</v>
      </c>
      <c r="D15" s="15"/>
      <c r="E15" s="12" t="s">
        <v>80</v>
      </c>
      <c r="F15" s="38">
        <v>1</v>
      </c>
      <c r="G15" s="39"/>
      <c r="H15" s="69"/>
      <c r="I15" s="70"/>
      <c r="J15" s="41">
        <f t="shared" si="0"/>
        <v>0</v>
      </c>
    </row>
    <row r="16" spans="1:12" ht="30" customHeight="1">
      <c r="A16" s="60"/>
      <c r="B16" s="60"/>
      <c r="C16" s="17" t="s">
        <v>261</v>
      </c>
      <c r="D16" s="15"/>
      <c r="E16" s="12" t="s">
        <v>80</v>
      </c>
      <c r="F16" s="38">
        <v>1</v>
      </c>
      <c r="G16" s="39"/>
      <c r="H16" s="69"/>
      <c r="I16" s="70"/>
      <c r="J16" s="41">
        <f t="shared" si="0"/>
        <v>0</v>
      </c>
    </row>
    <row r="17" spans="1:10" ht="30" customHeight="1">
      <c r="A17" s="60"/>
      <c r="B17" s="60"/>
      <c r="C17" s="17" t="s">
        <v>264</v>
      </c>
      <c r="D17" s="15"/>
      <c r="E17" s="12" t="s">
        <v>80</v>
      </c>
      <c r="F17" s="38">
        <v>1</v>
      </c>
      <c r="G17" s="39"/>
      <c r="H17" s="69"/>
      <c r="I17" s="70"/>
      <c r="J17" s="41">
        <f t="shared" si="0"/>
        <v>0</v>
      </c>
    </row>
    <row r="18" spans="1:10" ht="18.75" customHeight="1">
      <c r="A18" s="60"/>
      <c r="B18" s="60"/>
      <c r="C18" s="17" t="s">
        <v>262</v>
      </c>
      <c r="D18" s="15"/>
      <c r="E18" s="12" t="s">
        <v>80</v>
      </c>
      <c r="F18" s="38">
        <v>1</v>
      </c>
      <c r="G18" s="39"/>
      <c r="H18" s="69"/>
      <c r="I18" s="70"/>
      <c r="J18" s="41">
        <f t="shared" si="0"/>
        <v>0</v>
      </c>
    </row>
    <row r="19" spans="1:10" ht="18.75" customHeight="1">
      <c r="A19" s="60"/>
      <c r="B19" s="60"/>
      <c r="C19" s="17" t="s">
        <v>263</v>
      </c>
      <c r="D19" s="15"/>
      <c r="E19" s="12" t="s">
        <v>80</v>
      </c>
      <c r="F19" s="38">
        <v>1</v>
      </c>
      <c r="G19" s="39"/>
      <c r="H19" s="69"/>
      <c r="I19" s="70"/>
      <c r="J19" s="41">
        <f t="shared" si="0"/>
        <v>0</v>
      </c>
    </row>
    <row r="20" spans="1:10" ht="20.25" customHeight="1">
      <c r="A20" s="60"/>
      <c r="B20" s="60"/>
      <c r="C20" s="17"/>
      <c r="D20" s="15"/>
      <c r="E20" s="15"/>
      <c r="F20" s="64"/>
      <c r="G20" s="15"/>
      <c r="H20" s="65"/>
      <c r="I20" s="66"/>
      <c r="J20" s="41"/>
    </row>
    <row r="21" spans="1:10" ht="89.25" customHeight="1">
      <c r="A21" s="60" t="s">
        <v>4</v>
      </c>
      <c r="B21" s="60"/>
      <c r="C21" s="16" t="s">
        <v>265</v>
      </c>
      <c r="D21" s="71"/>
      <c r="E21" s="15"/>
      <c r="F21" s="64"/>
      <c r="G21" s="15"/>
      <c r="H21" s="65"/>
      <c r="I21" s="66"/>
      <c r="J21" s="41"/>
    </row>
    <row r="22" spans="1:10" ht="18.75" customHeight="1">
      <c r="A22" s="60"/>
      <c r="B22" s="60"/>
      <c r="C22" s="17"/>
      <c r="D22" s="15"/>
      <c r="E22" s="12" t="s">
        <v>34</v>
      </c>
      <c r="F22" s="38">
        <v>4</v>
      </c>
      <c r="G22" s="39"/>
      <c r="H22" s="69"/>
      <c r="I22" s="70"/>
      <c r="J22" s="41">
        <f t="shared" ref="J22" si="1">F22*H22</f>
        <v>0</v>
      </c>
    </row>
    <row r="23" spans="1:10" ht="20.25" customHeight="1">
      <c r="A23" s="60"/>
      <c r="B23" s="60"/>
      <c r="C23" s="17"/>
      <c r="D23" s="15"/>
      <c r="E23" s="15"/>
      <c r="F23" s="64"/>
      <c r="G23" s="15"/>
      <c r="H23" s="65"/>
      <c r="I23" s="66"/>
      <c r="J23" s="67"/>
    </row>
    <row r="24" spans="1:10" ht="108" customHeight="1">
      <c r="A24" s="72" t="s">
        <v>5</v>
      </c>
      <c r="B24" s="60"/>
      <c r="C24" s="16" t="s">
        <v>82</v>
      </c>
      <c r="D24" s="73"/>
      <c r="E24" s="12" t="s">
        <v>34</v>
      </c>
      <c r="F24" s="38">
        <f>(4.2*2.87)-(3.2*2)+(4.2*3.05)-(3.2*2.3)</f>
        <v>11.103999999999999</v>
      </c>
      <c r="G24" s="39"/>
      <c r="H24" s="69"/>
      <c r="I24" s="70"/>
      <c r="J24" s="41">
        <f>F24*H24</f>
        <v>0</v>
      </c>
    </row>
    <row r="25" spans="1:10" ht="20.25" customHeight="1">
      <c r="A25" s="60"/>
      <c r="B25" s="60"/>
      <c r="C25" s="17"/>
      <c r="D25" s="15"/>
      <c r="E25" s="15"/>
      <c r="F25" s="64"/>
      <c r="G25" s="15"/>
      <c r="H25" s="65"/>
      <c r="I25" s="66"/>
      <c r="J25" s="67"/>
    </row>
    <row r="26" spans="1:10" ht="165.75" customHeight="1">
      <c r="A26" s="60" t="s">
        <v>6</v>
      </c>
      <c r="B26" s="60"/>
      <c r="C26" s="16" t="s">
        <v>270</v>
      </c>
      <c r="D26" s="15"/>
      <c r="E26" s="12" t="s">
        <v>34</v>
      </c>
      <c r="F26" s="74">
        <f>(35.1+40+13.42+11.4)*0.3+0.3*3.55*(5.9+2.95+5*3+4.8+2.35*2+5.95*2+5.9+2.15*2+5.3*2+1.5*2)</f>
        <v>103.51424999999999</v>
      </c>
      <c r="G26" s="39"/>
      <c r="H26" s="69"/>
      <c r="I26" s="70"/>
      <c r="J26" s="41">
        <f>F26*H26</f>
        <v>0</v>
      </c>
    </row>
    <row r="27" spans="1:10" ht="20.25" customHeight="1">
      <c r="A27" s="60"/>
      <c r="B27" s="60"/>
      <c r="C27" s="17"/>
      <c r="D27" s="15"/>
      <c r="E27" s="15"/>
      <c r="F27" s="64"/>
      <c r="G27" s="15"/>
      <c r="H27" s="65"/>
      <c r="I27" s="66"/>
      <c r="J27" s="41"/>
    </row>
    <row r="28" spans="1:10" ht="173.25" customHeight="1">
      <c r="A28" s="60" t="s">
        <v>35</v>
      </c>
      <c r="B28" s="60"/>
      <c r="C28" s="16" t="s">
        <v>414</v>
      </c>
      <c r="D28" s="15"/>
      <c r="E28" s="12"/>
      <c r="F28" s="64"/>
      <c r="G28" s="15"/>
      <c r="H28" s="65"/>
      <c r="I28" s="66"/>
      <c r="J28" s="41"/>
    </row>
    <row r="29" spans="1:10" ht="18.75" customHeight="1">
      <c r="A29" s="60"/>
      <c r="B29" s="60"/>
      <c r="C29" s="17" t="s">
        <v>266</v>
      </c>
      <c r="D29" s="15"/>
      <c r="E29" s="12" t="s">
        <v>267</v>
      </c>
      <c r="F29" s="38">
        <v>1.5</v>
      </c>
      <c r="G29" s="39"/>
      <c r="H29" s="69"/>
      <c r="I29" s="70"/>
      <c r="J29" s="41">
        <f t="shared" ref="J29:J36" si="2">F29*H29</f>
        <v>0</v>
      </c>
    </row>
    <row r="30" spans="1:10" ht="33.75" customHeight="1">
      <c r="A30" s="60"/>
      <c r="B30" s="60"/>
      <c r="C30" s="17" t="s">
        <v>268</v>
      </c>
      <c r="D30" s="15"/>
      <c r="E30" s="12" t="s">
        <v>267</v>
      </c>
      <c r="F30" s="38">
        <v>0.9</v>
      </c>
      <c r="G30" s="39"/>
      <c r="H30" s="69"/>
      <c r="I30" s="70"/>
      <c r="J30" s="41">
        <f t="shared" si="2"/>
        <v>0</v>
      </c>
    </row>
    <row r="31" spans="1:10" ht="20.25" customHeight="1">
      <c r="A31" s="60"/>
      <c r="B31" s="60"/>
      <c r="C31" s="17"/>
      <c r="D31" s="15"/>
      <c r="E31" s="15"/>
      <c r="F31" s="64"/>
      <c r="G31" s="15"/>
      <c r="H31" s="65"/>
      <c r="I31" s="66"/>
      <c r="J31" s="41"/>
    </row>
    <row r="32" spans="1:10" ht="107.25" customHeight="1">
      <c r="A32" s="60" t="s">
        <v>36</v>
      </c>
      <c r="B32" s="60"/>
      <c r="C32" s="16" t="s">
        <v>269</v>
      </c>
      <c r="D32" s="15"/>
      <c r="E32" s="12" t="s">
        <v>34</v>
      </c>
      <c r="F32" s="74">
        <v>100</v>
      </c>
      <c r="G32" s="39"/>
      <c r="H32" s="69"/>
      <c r="I32" s="70"/>
      <c r="J32" s="41">
        <f t="shared" si="2"/>
        <v>0</v>
      </c>
    </row>
    <row r="33" spans="1:12" ht="20.25" customHeight="1">
      <c r="A33" s="60"/>
      <c r="B33" s="60"/>
      <c r="C33" s="17"/>
      <c r="D33" s="15"/>
      <c r="E33" s="15"/>
      <c r="F33" s="64"/>
      <c r="G33" s="15"/>
      <c r="H33" s="65"/>
      <c r="I33" s="66"/>
      <c r="J33" s="41"/>
    </row>
    <row r="34" spans="1:12" ht="118.5" customHeight="1">
      <c r="A34" s="60" t="s">
        <v>273</v>
      </c>
      <c r="B34" s="60"/>
      <c r="C34" s="16" t="s">
        <v>271</v>
      </c>
      <c r="D34" s="15"/>
      <c r="E34" s="12" t="s">
        <v>34</v>
      </c>
      <c r="F34" s="74">
        <f>11.4+40</f>
        <v>51.4</v>
      </c>
      <c r="G34" s="39"/>
      <c r="H34" s="69"/>
      <c r="I34" s="70"/>
      <c r="J34" s="41">
        <f t="shared" si="2"/>
        <v>0</v>
      </c>
    </row>
    <row r="35" spans="1:12" ht="20.25" customHeight="1">
      <c r="A35" s="60"/>
      <c r="B35" s="60"/>
      <c r="C35" s="17"/>
      <c r="D35" s="15"/>
      <c r="E35" s="15"/>
      <c r="F35" s="64"/>
      <c r="G35" s="15"/>
      <c r="H35" s="65"/>
      <c r="I35" s="66"/>
      <c r="J35" s="41"/>
    </row>
    <row r="36" spans="1:12" ht="118.5" customHeight="1">
      <c r="A36" s="60" t="s">
        <v>274</v>
      </c>
      <c r="B36" s="60"/>
      <c r="C36" s="16" t="s">
        <v>272</v>
      </c>
      <c r="D36" s="15"/>
      <c r="E36" s="12" t="s">
        <v>81</v>
      </c>
      <c r="F36" s="74">
        <v>2</v>
      </c>
      <c r="G36" s="39"/>
      <c r="H36" s="69"/>
      <c r="I36" s="70"/>
      <c r="J36" s="41">
        <f t="shared" si="2"/>
        <v>0</v>
      </c>
      <c r="L36" s="75"/>
    </row>
    <row r="37" spans="1:12" ht="20.25" customHeight="1">
      <c r="A37" s="60"/>
      <c r="B37" s="60"/>
      <c r="C37" s="17"/>
      <c r="D37" s="15"/>
      <c r="E37" s="15"/>
      <c r="F37" s="64"/>
      <c r="G37" s="15"/>
      <c r="H37" s="65"/>
      <c r="I37" s="66"/>
      <c r="J37" s="41"/>
    </row>
    <row r="38" spans="1:12" ht="156" customHeight="1">
      <c r="A38" s="60" t="s">
        <v>275</v>
      </c>
      <c r="B38" s="60"/>
      <c r="C38" s="16" t="s">
        <v>437</v>
      </c>
      <c r="D38" s="15"/>
      <c r="E38" s="12" t="s">
        <v>42</v>
      </c>
      <c r="F38" s="76"/>
      <c r="G38" s="76"/>
      <c r="H38" s="76"/>
      <c r="I38" s="76"/>
      <c r="J38" s="76">
        <f>H38</f>
        <v>0</v>
      </c>
    </row>
    <row r="39" spans="1:12" ht="16.5" customHeight="1">
      <c r="A39" s="60"/>
      <c r="B39" s="60"/>
      <c r="C39" s="77"/>
      <c r="D39" s="15"/>
      <c r="E39" s="12"/>
      <c r="F39" s="64"/>
      <c r="G39" s="15"/>
      <c r="H39" s="12"/>
      <c r="I39" s="15"/>
      <c r="J39" s="15"/>
    </row>
    <row r="40" spans="1:12">
      <c r="A40" s="78" t="s">
        <v>38</v>
      </c>
      <c r="B40" s="78"/>
      <c r="C40" s="78"/>
      <c r="D40" s="78"/>
      <c r="E40" s="78"/>
      <c r="F40" s="79">
        <f>SUM(J51:J88)</f>
        <v>0</v>
      </c>
      <c r="G40" s="79"/>
      <c r="H40" s="79"/>
      <c r="I40" s="79"/>
      <c r="J40" s="79"/>
    </row>
    <row r="41" spans="1:12">
      <c r="A41" s="80"/>
    </row>
    <row r="42" spans="1:12">
      <c r="A42" s="45" t="s">
        <v>40</v>
      </c>
      <c r="B42" s="45"/>
      <c r="C42" s="45"/>
      <c r="D42" s="45"/>
      <c r="E42" s="45"/>
      <c r="F42" s="45"/>
      <c r="G42" s="45"/>
      <c r="H42" s="45"/>
      <c r="I42" s="45"/>
      <c r="J42" s="45"/>
    </row>
    <row r="43" spans="1:12">
      <c r="A43" s="45"/>
      <c r="B43" s="45"/>
      <c r="C43" s="45"/>
      <c r="D43" s="45"/>
      <c r="E43" s="45"/>
      <c r="F43" s="45"/>
      <c r="G43" s="45"/>
      <c r="H43" s="45"/>
      <c r="I43" s="45"/>
      <c r="J43" s="45"/>
    </row>
    <row r="44" spans="1:12">
      <c r="A44" s="46" t="s">
        <v>11</v>
      </c>
      <c r="B44" s="46"/>
      <c r="C44" s="46"/>
      <c r="D44" s="46"/>
      <c r="E44" s="46"/>
      <c r="F44" s="46"/>
      <c r="G44" s="46"/>
      <c r="H44" s="46"/>
      <c r="I44" s="46"/>
      <c r="J44" s="46"/>
    </row>
    <row r="45" spans="1:12">
      <c r="A45" s="34"/>
      <c r="B45" s="34"/>
      <c r="C45" s="34"/>
      <c r="D45" s="34"/>
      <c r="E45" s="34"/>
      <c r="F45" s="13"/>
      <c r="G45" s="34"/>
      <c r="H45" s="34"/>
      <c r="I45" s="34"/>
      <c r="J45" s="34"/>
    </row>
    <row r="46" spans="1:12" ht="91.5" customHeight="1">
      <c r="A46" s="60"/>
      <c r="B46" s="60"/>
      <c r="C46" s="81" t="s">
        <v>41</v>
      </c>
      <c r="D46" s="81"/>
      <c r="E46" s="81"/>
      <c r="F46" s="81"/>
      <c r="G46" s="81"/>
      <c r="H46" s="81"/>
      <c r="I46" s="81"/>
      <c r="J46" s="81"/>
    </row>
    <row r="47" spans="1:12" ht="12" customHeight="1">
      <c r="A47" s="60"/>
      <c r="B47" s="60"/>
      <c r="C47" s="63"/>
      <c r="D47" s="63"/>
      <c r="E47" s="63"/>
      <c r="F47" s="63"/>
      <c r="G47" s="63"/>
      <c r="H47" s="63"/>
      <c r="I47" s="63"/>
      <c r="J47" s="63"/>
    </row>
    <row r="48" spans="1:12" ht="15" customHeight="1">
      <c r="A48" s="42" t="s">
        <v>7</v>
      </c>
      <c r="B48" s="62"/>
      <c r="C48" s="43" t="s">
        <v>0</v>
      </c>
      <c r="D48" s="62"/>
      <c r="E48" s="44" t="s">
        <v>13</v>
      </c>
      <c r="F48" s="43" t="s">
        <v>1</v>
      </c>
      <c r="G48" s="62"/>
      <c r="H48" s="44" t="s">
        <v>14</v>
      </c>
      <c r="I48" s="62"/>
      <c r="J48" s="44" t="s">
        <v>9</v>
      </c>
    </row>
    <row r="49" spans="1:11">
      <c r="A49" s="42"/>
      <c r="B49" s="62"/>
      <c r="C49" s="43"/>
      <c r="D49" s="62"/>
      <c r="E49" s="43"/>
      <c r="F49" s="43"/>
      <c r="G49" s="62"/>
      <c r="H49" s="43"/>
      <c r="I49" s="62"/>
      <c r="J49" s="43"/>
    </row>
    <row r="51" spans="1:11" ht="243.75" customHeight="1">
      <c r="A51" s="60" t="s">
        <v>15</v>
      </c>
      <c r="B51" s="60"/>
      <c r="C51" s="14" t="s">
        <v>84</v>
      </c>
      <c r="D51" s="39"/>
      <c r="E51" s="15" t="s">
        <v>34</v>
      </c>
      <c r="F51" s="74">
        <v>65</v>
      </c>
      <c r="G51" s="39"/>
      <c r="H51" s="69"/>
      <c r="I51" s="70"/>
      <c r="J51" s="41">
        <f>F51*H51</f>
        <v>0</v>
      </c>
      <c r="K51" s="64"/>
    </row>
    <row r="52" spans="1:11">
      <c r="A52" s="26"/>
      <c r="B52" s="26"/>
      <c r="C52" s="26"/>
      <c r="D52" s="26"/>
      <c r="E52" s="26"/>
      <c r="G52" s="26"/>
      <c r="H52" s="26"/>
      <c r="I52" s="26"/>
      <c r="J52" s="41"/>
    </row>
    <row r="53" spans="1:11" ht="309" customHeight="1">
      <c r="A53" s="82" t="s">
        <v>16</v>
      </c>
      <c r="B53" s="82"/>
      <c r="C53" s="14" t="s">
        <v>286</v>
      </c>
      <c r="D53" s="83"/>
      <c r="E53" s="68" t="s">
        <v>34</v>
      </c>
      <c r="F53" s="74">
        <v>210</v>
      </c>
      <c r="G53" s="83"/>
      <c r="H53" s="84"/>
      <c r="I53" s="85"/>
      <c r="J53" s="41">
        <f t="shared" ref="J53:J86" si="3">F53*H53</f>
        <v>0</v>
      </c>
      <c r="K53" s="64"/>
    </row>
    <row r="54" spans="1:11" ht="18.75" customHeight="1">
      <c r="C54" s="26"/>
      <c r="H54" s="75"/>
      <c r="I54" s="75"/>
      <c r="J54" s="41"/>
    </row>
    <row r="55" spans="1:11" ht="240.75" customHeight="1">
      <c r="A55" s="60" t="s">
        <v>23</v>
      </c>
      <c r="B55" s="60"/>
      <c r="C55" s="16" t="s">
        <v>458</v>
      </c>
      <c r="D55" s="39"/>
      <c r="E55" s="15"/>
      <c r="F55" s="64"/>
      <c r="G55" s="15"/>
      <c r="H55" s="67"/>
      <c r="I55" s="67"/>
      <c r="J55" s="41"/>
    </row>
    <row r="56" spans="1:11" ht="18.75" customHeight="1">
      <c r="C56" s="86" t="s">
        <v>354</v>
      </c>
      <c r="E56" s="15" t="s">
        <v>34</v>
      </c>
      <c r="F56" s="38">
        <v>103</v>
      </c>
      <c r="G56" s="39"/>
      <c r="H56" s="41"/>
      <c r="I56" s="41"/>
      <c r="J56" s="41">
        <f t="shared" si="3"/>
        <v>0</v>
      </c>
    </row>
    <row r="57" spans="1:11" ht="18.75" customHeight="1">
      <c r="C57" s="26"/>
      <c r="H57" s="75"/>
      <c r="I57" s="75"/>
      <c r="J57" s="41"/>
    </row>
    <row r="58" spans="1:11" ht="104.25" customHeight="1">
      <c r="A58" s="60" t="s">
        <v>24</v>
      </c>
      <c r="B58" s="60"/>
      <c r="C58" s="16" t="s">
        <v>276</v>
      </c>
      <c r="D58" s="39"/>
      <c r="E58" s="15" t="s">
        <v>34</v>
      </c>
      <c r="F58" s="38">
        <v>52</v>
      </c>
      <c r="G58" s="39"/>
      <c r="H58" s="41"/>
      <c r="I58" s="41"/>
      <c r="J58" s="41">
        <f t="shared" si="3"/>
        <v>0</v>
      </c>
    </row>
    <row r="59" spans="1:11" ht="18.75" customHeight="1">
      <c r="C59" s="26"/>
      <c r="H59" s="75"/>
      <c r="I59" s="75"/>
      <c r="J59" s="41"/>
    </row>
    <row r="60" spans="1:11" ht="123" customHeight="1">
      <c r="A60" s="60" t="s">
        <v>44</v>
      </c>
      <c r="B60" s="60"/>
      <c r="C60" s="16" t="s">
        <v>277</v>
      </c>
      <c r="D60" s="39"/>
      <c r="E60" s="15" t="s">
        <v>43</v>
      </c>
      <c r="F60" s="38">
        <v>0.98</v>
      </c>
      <c r="G60" s="39"/>
      <c r="H60" s="41"/>
      <c r="I60" s="41"/>
      <c r="J60" s="41">
        <f t="shared" si="3"/>
        <v>0</v>
      </c>
    </row>
    <row r="61" spans="1:11" ht="18.75" customHeight="1">
      <c r="C61" s="26"/>
      <c r="H61" s="75"/>
      <c r="I61" s="75"/>
      <c r="J61" s="41"/>
    </row>
    <row r="62" spans="1:11" ht="106.5" customHeight="1">
      <c r="A62" s="60" t="s">
        <v>83</v>
      </c>
      <c r="B62" s="60"/>
      <c r="C62" s="16" t="s">
        <v>278</v>
      </c>
      <c r="D62" s="39"/>
      <c r="E62" s="15" t="s">
        <v>43</v>
      </c>
      <c r="F62" s="38">
        <v>53</v>
      </c>
      <c r="G62" s="39"/>
      <c r="H62" s="41"/>
      <c r="I62" s="41"/>
      <c r="J62" s="41">
        <f t="shared" si="3"/>
        <v>0</v>
      </c>
    </row>
    <row r="63" spans="1:11">
      <c r="A63" s="60"/>
      <c r="B63" s="60"/>
      <c r="C63" s="17"/>
      <c r="D63" s="15"/>
      <c r="E63" s="15"/>
      <c r="F63" s="64"/>
      <c r="G63" s="15"/>
      <c r="H63" s="67"/>
      <c r="I63" s="67"/>
      <c r="J63" s="41"/>
    </row>
    <row r="64" spans="1:11" ht="114.75">
      <c r="A64" s="60" t="s">
        <v>47</v>
      </c>
      <c r="B64" s="60"/>
      <c r="C64" s="16" t="s">
        <v>287</v>
      </c>
      <c r="D64" s="39"/>
      <c r="E64" s="39" t="s">
        <v>34</v>
      </c>
      <c r="F64" s="38">
        <v>100</v>
      </c>
      <c r="G64" s="39"/>
      <c r="H64" s="41"/>
      <c r="I64" s="41"/>
      <c r="J64" s="41">
        <f t="shared" si="3"/>
        <v>0</v>
      </c>
    </row>
    <row r="65" spans="1:11">
      <c r="C65" s="26"/>
      <c r="H65" s="75"/>
      <c r="I65" s="75"/>
      <c r="J65" s="41"/>
    </row>
    <row r="66" spans="1:11" ht="25.5">
      <c r="A66" s="60" t="s">
        <v>49</v>
      </c>
      <c r="B66" s="60"/>
      <c r="C66" s="17" t="s">
        <v>45</v>
      </c>
      <c r="D66" s="39"/>
      <c r="E66" s="15" t="s">
        <v>34</v>
      </c>
      <c r="F66" s="38">
        <v>1</v>
      </c>
      <c r="G66" s="39"/>
      <c r="H66" s="41"/>
      <c r="I66" s="41"/>
      <c r="J66" s="41">
        <f t="shared" si="3"/>
        <v>0</v>
      </c>
    </row>
    <row r="67" spans="1:11">
      <c r="C67" s="26"/>
      <c r="H67" s="75"/>
      <c r="I67" s="75"/>
      <c r="J67" s="41"/>
    </row>
    <row r="68" spans="1:11" ht="63.75">
      <c r="A68" s="60" t="s">
        <v>68</v>
      </c>
      <c r="B68" s="60"/>
      <c r="C68" s="16" t="s">
        <v>85</v>
      </c>
      <c r="D68" s="39"/>
      <c r="E68" s="15" t="s">
        <v>46</v>
      </c>
      <c r="F68" s="38">
        <f>1.1+1.1+1.1+0.8+0.9+0.9</f>
        <v>5.9000000000000012</v>
      </c>
      <c r="G68" s="39"/>
      <c r="H68" s="41"/>
      <c r="I68" s="41"/>
      <c r="J68" s="41">
        <f t="shared" si="3"/>
        <v>0</v>
      </c>
    </row>
    <row r="69" spans="1:11">
      <c r="C69" s="26"/>
      <c r="H69" s="75"/>
      <c r="I69" s="75"/>
      <c r="J69" s="41"/>
    </row>
    <row r="70" spans="1:11" ht="66.75" customHeight="1">
      <c r="A70" s="82" t="s">
        <v>69</v>
      </c>
      <c r="B70" s="82"/>
      <c r="C70" s="14" t="s">
        <v>280</v>
      </c>
      <c r="D70" s="83"/>
      <c r="E70" s="68" t="s">
        <v>34</v>
      </c>
      <c r="F70" s="74">
        <v>52</v>
      </c>
      <c r="G70" s="83"/>
      <c r="H70" s="84"/>
      <c r="I70" s="85"/>
      <c r="J70" s="41">
        <f t="shared" si="3"/>
        <v>0</v>
      </c>
      <c r="K70" s="64"/>
    </row>
    <row r="71" spans="1:11">
      <c r="C71" s="26"/>
      <c r="H71" s="75"/>
      <c r="I71" s="75"/>
      <c r="J71" s="41"/>
    </row>
    <row r="72" spans="1:11" ht="87" customHeight="1">
      <c r="A72" s="82" t="s">
        <v>76</v>
      </c>
      <c r="B72" s="82"/>
      <c r="C72" s="14" t="s">
        <v>279</v>
      </c>
      <c r="D72" s="83"/>
      <c r="E72" s="68" t="s">
        <v>34</v>
      </c>
      <c r="F72" s="74">
        <v>52</v>
      </c>
      <c r="G72" s="83"/>
      <c r="H72" s="84"/>
      <c r="I72" s="85"/>
      <c r="J72" s="41">
        <f t="shared" si="3"/>
        <v>0</v>
      </c>
      <c r="K72" s="64"/>
    </row>
    <row r="73" spans="1:11">
      <c r="C73" s="26"/>
      <c r="H73" s="75"/>
      <c r="I73" s="75"/>
      <c r="J73" s="41"/>
    </row>
    <row r="74" spans="1:11" ht="38.25">
      <c r="A74" s="60" t="s">
        <v>289</v>
      </c>
      <c r="B74" s="60"/>
      <c r="C74" s="17" t="s">
        <v>48</v>
      </c>
      <c r="D74" s="39"/>
      <c r="E74" s="15" t="s">
        <v>46</v>
      </c>
      <c r="F74" s="38">
        <v>150</v>
      </c>
      <c r="G74" s="39"/>
      <c r="H74" s="41"/>
      <c r="I74" s="41"/>
      <c r="J74" s="41">
        <f t="shared" si="3"/>
        <v>0</v>
      </c>
    </row>
    <row r="75" spans="1:11" ht="18.75" customHeight="1">
      <c r="C75" s="26"/>
      <c r="H75" s="75"/>
      <c r="I75" s="75"/>
      <c r="J75" s="41"/>
    </row>
    <row r="76" spans="1:11" ht="108.75" customHeight="1">
      <c r="A76" s="60" t="s">
        <v>290</v>
      </c>
      <c r="C76" s="16" t="s">
        <v>86</v>
      </c>
      <c r="E76" s="15"/>
      <c r="F76" s="87"/>
      <c r="G76" s="88"/>
      <c r="H76" s="87"/>
      <c r="I76" s="87"/>
      <c r="J76" s="41"/>
    </row>
    <row r="77" spans="1:11" ht="21" customHeight="1">
      <c r="A77" s="80"/>
      <c r="C77" s="89" t="s">
        <v>281</v>
      </c>
      <c r="E77" s="15" t="s">
        <v>33</v>
      </c>
      <c r="F77" s="90">
        <v>3</v>
      </c>
      <c r="G77" s="91"/>
      <c r="H77" s="90"/>
      <c r="I77" s="90"/>
      <c r="J77" s="41">
        <f t="shared" si="3"/>
        <v>0</v>
      </c>
    </row>
    <row r="78" spans="1:11" ht="21" customHeight="1">
      <c r="A78" s="80"/>
      <c r="C78" s="89" t="s">
        <v>284</v>
      </c>
      <c r="E78" s="15" t="s">
        <v>33</v>
      </c>
      <c r="F78" s="90">
        <v>1</v>
      </c>
      <c r="G78" s="91"/>
      <c r="H78" s="90"/>
      <c r="I78" s="90"/>
      <c r="J78" s="41">
        <f t="shared" si="3"/>
        <v>0</v>
      </c>
    </row>
    <row r="79" spans="1:11" ht="21" customHeight="1">
      <c r="A79" s="80"/>
      <c r="C79" s="89" t="s">
        <v>282</v>
      </c>
      <c r="E79" s="15" t="s">
        <v>33</v>
      </c>
      <c r="F79" s="90">
        <v>1</v>
      </c>
      <c r="G79" s="91"/>
      <c r="H79" s="90"/>
      <c r="I79" s="90"/>
      <c r="J79" s="41">
        <f t="shared" si="3"/>
        <v>0</v>
      </c>
    </row>
    <row r="80" spans="1:11" ht="18.75" customHeight="1">
      <c r="C80" s="26"/>
      <c r="H80" s="75"/>
      <c r="I80" s="75"/>
      <c r="J80" s="41"/>
    </row>
    <row r="81" spans="1:12" ht="102">
      <c r="A81" s="60" t="s">
        <v>291</v>
      </c>
      <c r="C81" s="92" t="s">
        <v>459</v>
      </c>
      <c r="E81" s="15"/>
      <c r="F81" s="87"/>
      <c r="G81" s="88"/>
      <c r="H81" s="87"/>
      <c r="I81" s="87"/>
      <c r="J81" s="41"/>
    </row>
    <row r="82" spans="1:12" ht="21" customHeight="1">
      <c r="A82" s="80"/>
      <c r="C82" s="89" t="s">
        <v>283</v>
      </c>
      <c r="E82" s="15" t="s">
        <v>33</v>
      </c>
      <c r="F82" s="90">
        <v>3</v>
      </c>
      <c r="G82" s="91"/>
      <c r="H82" s="90"/>
      <c r="I82" s="90"/>
      <c r="J82" s="41">
        <f t="shared" si="3"/>
        <v>0</v>
      </c>
    </row>
    <row r="83" spans="1:12" ht="21" customHeight="1">
      <c r="A83" s="80"/>
      <c r="C83" s="89" t="s">
        <v>285</v>
      </c>
      <c r="E83" s="15" t="s">
        <v>33</v>
      </c>
      <c r="F83" s="90">
        <v>1</v>
      </c>
      <c r="G83" s="91"/>
      <c r="H83" s="90"/>
      <c r="I83" s="90"/>
      <c r="J83" s="41">
        <f t="shared" si="3"/>
        <v>0</v>
      </c>
    </row>
    <row r="84" spans="1:12" ht="21" customHeight="1">
      <c r="A84" s="80"/>
      <c r="C84" s="89" t="s">
        <v>282</v>
      </c>
      <c r="E84" s="15" t="s">
        <v>33</v>
      </c>
      <c r="F84" s="90">
        <v>1</v>
      </c>
      <c r="G84" s="91"/>
      <c r="H84" s="90"/>
      <c r="I84" s="90"/>
      <c r="J84" s="41">
        <f t="shared" si="3"/>
        <v>0</v>
      </c>
      <c r="L84" s="75"/>
    </row>
    <row r="85" spans="1:12" ht="20.25" customHeight="1">
      <c r="C85" s="6"/>
      <c r="D85" s="7"/>
      <c r="E85" s="15"/>
      <c r="F85" s="93"/>
      <c r="G85" s="71"/>
      <c r="H85" s="94"/>
      <c r="I85" s="94"/>
      <c r="J85" s="41"/>
    </row>
    <row r="86" spans="1:12" ht="123.75" customHeight="1">
      <c r="A86" s="60" t="s">
        <v>355</v>
      </c>
      <c r="B86" s="60"/>
      <c r="C86" s="16" t="s">
        <v>357</v>
      </c>
      <c r="D86" s="39"/>
      <c r="E86" s="15" t="s">
        <v>34</v>
      </c>
      <c r="F86" s="90">
        <v>30</v>
      </c>
      <c r="G86" s="91"/>
      <c r="H86" s="90"/>
      <c r="I86" s="90"/>
      <c r="J86" s="41">
        <f t="shared" si="3"/>
        <v>0</v>
      </c>
    </row>
    <row r="87" spans="1:12" ht="15.75" customHeight="1">
      <c r="C87" s="6"/>
      <c r="D87" s="7"/>
      <c r="E87" s="15"/>
      <c r="F87" s="93"/>
      <c r="G87" s="71"/>
      <c r="H87" s="94"/>
      <c r="I87" s="94"/>
      <c r="J87" s="41"/>
    </row>
    <row r="88" spans="1:12" ht="123.75" customHeight="1">
      <c r="A88" s="60" t="s">
        <v>356</v>
      </c>
      <c r="B88" s="60"/>
      <c r="C88" s="16" t="s">
        <v>288</v>
      </c>
      <c r="D88" s="39"/>
      <c r="E88" s="15" t="s">
        <v>42</v>
      </c>
      <c r="F88" s="38"/>
      <c r="G88" s="39"/>
      <c r="H88" s="41"/>
      <c r="I88" s="41"/>
      <c r="J88" s="41">
        <f>H88</f>
        <v>0</v>
      </c>
    </row>
    <row r="90" spans="1:12">
      <c r="A90" s="78" t="s">
        <v>50</v>
      </c>
      <c r="B90" s="78"/>
      <c r="C90" s="78"/>
      <c r="D90" s="78"/>
      <c r="E90" s="78"/>
      <c r="F90" s="95">
        <f>SUM(J51:J88)</f>
        <v>0</v>
      </c>
      <c r="G90" s="95"/>
      <c r="H90" s="95"/>
      <c r="I90" s="95"/>
      <c r="J90" s="95"/>
    </row>
    <row r="91" spans="1:12">
      <c r="A91" s="80"/>
    </row>
    <row r="92" spans="1:12" ht="15" customHeight="1">
      <c r="A92" s="45" t="s">
        <v>70</v>
      </c>
      <c r="B92" s="45"/>
      <c r="C92" s="45"/>
      <c r="D92" s="45"/>
      <c r="E92" s="45"/>
      <c r="F92" s="45"/>
      <c r="G92" s="45"/>
      <c r="H92" s="45"/>
      <c r="I92" s="45"/>
      <c r="J92" s="45"/>
    </row>
    <row r="93" spans="1:12" ht="15" customHeight="1">
      <c r="A93" s="45"/>
      <c r="B93" s="45"/>
      <c r="C93" s="45"/>
      <c r="D93" s="45"/>
      <c r="E93" s="45"/>
      <c r="F93" s="45"/>
      <c r="G93" s="45"/>
      <c r="H93" s="45"/>
      <c r="I93" s="45"/>
      <c r="J93" s="45"/>
    </row>
    <row r="94" spans="1:12">
      <c r="A94" s="46" t="s">
        <v>52</v>
      </c>
      <c r="B94" s="46"/>
      <c r="C94" s="46"/>
      <c r="D94" s="46"/>
      <c r="E94" s="46"/>
      <c r="F94" s="46"/>
      <c r="G94" s="46"/>
      <c r="H94" s="46"/>
      <c r="I94" s="46"/>
      <c r="J94" s="46"/>
    </row>
    <row r="95" spans="1:12">
      <c r="A95" s="34"/>
      <c r="B95" s="34"/>
      <c r="C95" s="34"/>
      <c r="D95" s="34"/>
      <c r="E95" s="34"/>
      <c r="F95" s="13"/>
      <c r="G95" s="34"/>
      <c r="H95" s="34"/>
      <c r="I95" s="34"/>
      <c r="J95" s="34"/>
    </row>
    <row r="96" spans="1:12" ht="120.75" customHeight="1">
      <c r="A96" s="60"/>
      <c r="B96" s="60"/>
      <c r="C96" s="81" t="s">
        <v>51</v>
      </c>
      <c r="D96" s="81"/>
      <c r="E96" s="81"/>
      <c r="F96" s="81"/>
      <c r="G96" s="81"/>
      <c r="H96" s="81"/>
      <c r="I96" s="81"/>
      <c r="J96" s="81"/>
    </row>
    <row r="97" spans="1:10" ht="12" customHeight="1">
      <c r="A97" s="60"/>
      <c r="B97" s="60"/>
      <c r="C97" s="63"/>
      <c r="D97" s="63"/>
      <c r="E97" s="63"/>
      <c r="F97" s="63"/>
      <c r="G97" s="63"/>
      <c r="H97" s="63"/>
      <c r="I97" s="63"/>
      <c r="J97" s="63"/>
    </row>
    <row r="98" spans="1:10" ht="15" customHeight="1">
      <c r="A98" s="42" t="s">
        <v>7</v>
      </c>
      <c r="B98" s="62"/>
      <c r="C98" s="43" t="s">
        <v>0</v>
      </c>
      <c r="D98" s="62"/>
      <c r="E98" s="44" t="s">
        <v>13</v>
      </c>
      <c r="F98" s="43" t="s">
        <v>1</v>
      </c>
      <c r="G98" s="62"/>
      <c r="H98" s="44" t="s">
        <v>14</v>
      </c>
      <c r="I98" s="62"/>
      <c r="J98" s="44" t="s">
        <v>9</v>
      </c>
    </row>
    <row r="99" spans="1:10">
      <c r="A99" s="42"/>
      <c r="B99" s="62"/>
      <c r="C99" s="43"/>
      <c r="D99" s="62"/>
      <c r="E99" s="43"/>
      <c r="F99" s="43"/>
      <c r="G99" s="62"/>
      <c r="H99" s="43"/>
      <c r="I99" s="62"/>
      <c r="J99" s="43"/>
    </row>
    <row r="101" spans="1:10">
      <c r="A101" s="60"/>
      <c r="B101" s="60"/>
      <c r="C101" s="8"/>
      <c r="D101" s="39"/>
      <c r="E101" s="71"/>
      <c r="F101" s="93"/>
      <c r="G101" s="71"/>
      <c r="H101" s="94"/>
      <c r="I101" s="94"/>
      <c r="J101" s="94"/>
    </row>
    <row r="102" spans="1:10" ht="76.5">
      <c r="A102" s="60" t="s">
        <v>17</v>
      </c>
      <c r="B102" s="60"/>
      <c r="C102" s="9" t="s">
        <v>292</v>
      </c>
      <c r="D102" s="39"/>
      <c r="E102" s="39" t="s">
        <v>34</v>
      </c>
      <c r="F102" s="38">
        <v>109</v>
      </c>
      <c r="G102" s="39"/>
      <c r="H102" s="41"/>
      <c r="I102" s="41"/>
      <c r="J102" s="41">
        <f>F102*H102</f>
        <v>0</v>
      </c>
    </row>
    <row r="103" spans="1:10">
      <c r="C103" s="26"/>
      <c r="J103" s="41"/>
    </row>
    <row r="104" spans="1:10" ht="110.25" customHeight="1">
      <c r="A104" s="60" t="s">
        <v>71</v>
      </c>
      <c r="B104" s="60"/>
      <c r="C104" s="10" t="s">
        <v>293</v>
      </c>
      <c r="D104" s="39"/>
      <c r="E104" s="39" t="s">
        <v>34</v>
      </c>
      <c r="F104" s="38">
        <v>100</v>
      </c>
      <c r="G104" s="39"/>
      <c r="H104" s="41"/>
      <c r="I104" s="41"/>
      <c r="J104" s="41">
        <f t="shared" ref="J104:J106" si="4">F104*H104</f>
        <v>0</v>
      </c>
    </row>
    <row r="105" spans="1:10">
      <c r="A105" s="26"/>
      <c r="B105" s="26"/>
      <c r="C105" s="26"/>
      <c r="D105" s="26"/>
      <c r="E105" s="26"/>
      <c r="F105" s="96"/>
      <c r="G105" s="26"/>
      <c r="H105" s="26"/>
      <c r="I105" s="26"/>
      <c r="J105" s="41"/>
    </row>
    <row r="106" spans="1:10" ht="116.25" customHeight="1">
      <c r="A106" s="82" t="s">
        <v>72</v>
      </c>
      <c r="B106" s="82"/>
      <c r="C106" s="16" t="s">
        <v>434</v>
      </c>
      <c r="D106" s="17"/>
      <c r="E106" s="18" t="s">
        <v>34</v>
      </c>
      <c r="F106" s="19">
        <v>73</v>
      </c>
      <c r="G106" s="83"/>
      <c r="H106" s="38"/>
      <c r="I106" s="38"/>
      <c r="J106" s="41">
        <f t="shared" si="4"/>
        <v>0</v>
      </c>
    </row>
    <row r="107" spans="1:10">
      <c r="A107" s="60"/>
      <c r="B107" s="60"/>
      <c r="C107" s="8"/>
      <c r="D107" s="39"/>
      <c r="E107" s="71"/>
      <c r="F107" s="93"/>
      <c r="G107" s="71"/>
      <c r="H107" s="94"/>
      <c r="I107" s="94"/>
      <c r="J107" s="94"/>
    </row>
    <row r="108" spans="1:10">
      <c r="A108" s="60"/>
      <c r="B108" s="60"/>
      <c r="C108" s="8"/>
      <c r="D108" s="39"/>
      <c r="E108" s="15"/>
      <c r="F108" s="64"/>
      <c r="G108" s="15"/>
      <c r="H108" s="67"/>
      <c r="I108" s="67"/>
      <c r="J108" s="67"/>
    </row>
    <row r="109" spans="1:10">
      <c r="A109" s="78" t="s">
        <v>53</v>
      </c>
      <c r="B109" s="78"/>
      <c r="C109" s="78"/>
      <c r="D109" s="78"/>
      <c r="E109" s="78"/>
      <c r="F109" s="79">
        <f>SUM(J101:J107)</f>
        <v>0</v>
      </c>
      <c r="G109" s="79"/>
      <c r="H109" s="79"/>
      <c r="I109" s="79"/>
      <c r="J109" s="79"/>
    </row>
    <row r="111" spans="1:10" ht="15" customHeight="1">
      <c r="A111" s="45" t="s">
        <v>73</v>
      </c>
      <c r="B111" s="45"/>
      <c r="C111" s="45"/>
      <c r="D111" s="45"/>
      <c r="E111" s="45"/>
      <c r="F111" s="45"/>
      <c r="G111" s="45"/>
      <c r="H111" s="45"/>
      <c r="I111" s="45"/>
      <c r="J111" s="45"/>
    </row>
    <row r="112" spans="1:10" ht="15" customHeight="1">
      <c r="A112" s="45"/>
      <c r="B112" s="45"/>
      <c r="C112" s="45"/>
      <c r="D112" s="45"/>
      <c r="E112" s="45"/>
      <c r="F112" s="45"/>
      <c r="G112" s="45"/>
      <c r="H112" s="45"/>
      <c r="I112" s="45"/>
      <c r="J112" s="45"/>
    </row>
    <row r="113" spans="1:10">
      <c r="A113" s="46" t="s">
        <v>54</v>
      </c>
      <c r="B113" s="46"/>
      <c r="C113" s="46"/>
      <c r="D113" s="46"/>
      <c r="E113" s="46"/>
      <c r="F113" s="46"/>
      <c r="G113" s="46"/>
      <c r="H113" s="46"/>
      <c r="I113" s="46"/>
      <c r="J113" s="46"/>
    </row>
    <row r="114" spans="1:10">
      <c r="A114" s="34"/>
      <c r="B114" s="34"/>
      <c r="C114" s="34"/>
      <c r="D114" s="34"/>
      <c r="E114" s="34"/>
      <c r="F114" s="13"/>
      <c r="G114" s="34"/>
      <c r="H114" s="34"/>
      <c r="I114" s="34"/>
      <c r="J114" s="34"/>
    </row>
    <row r="115" spans="1:10" ht="90" customHeight="1">
      <c r="A115" s="60" t="s">
        <v>26</v>
      </c>
      <c r="B115" s="60"/>
      <c r="C115" s="81" t="s">
        <v>55</v>
      </c>
      <c r="D115" s="81"/>
      <c r="E115" s="81"/>
      <c r="F115" s="81"/>
      <c r="G115" s="81"/>
      <c r="H115" s="81"/>
      <c r="I115" s="81"/>
      <c r="J115" s="81"/>
    </row>
    <row r="116" spans="1:10" ht="12" customHeight="1">
      <c r="A116" s="60"/>
      <c r="B116" s="60"/>
      <c r="C116" s="63"/>
      <c r="D116" s="63"/>
      <c r="E116" s="63"/>
      <c r="F116" s="63"/>
      <c r="G116" s="63"/>
      <c r="H116" s="63"/>
      <c r="I116" s="63"/>
      <c r="J116" s="63"/>
    </row>
    <row r="117" spans="1:10" ht="15" customHeight="1">
      <c r="A117" s="42" t="s">
        <v>7</v>
      </c>
      <c r="B117" s="62"/>
      <c r="C117" s="43" t="s">
        <v>0</v>
      </c>
      <c r="D117" s="62"/>
      <c r="E117" s="44" t="s">
        <v>13</v>
      </c>
      <c r="F117" s="43" t="s">
        <v>1</v>
      </c>
      <c r="G117" s="62"/>
      <c r="H117" s="44" t="s">
        <v>14</v>
      </c>
      <c r="I117" s="62"/>
      <c r="J117" s="44" t="s">
        <v>9</v>
      </c>
    </row>
    <row r="118" spans="1:10">
      <c r="A118" s="42"/>
      <c r="B118" s="62"/>
      <c r="C118" s="43"/>
      <c r="D118" s="62"/>
      <c r="E118" s="43"/>
      <c r="F118" s="43"/>
      <c r="G118" s="62"/>
      <c r="H118" s="43"/>
      <c r="I118" s="62"/>
      <c r="J118" s="43"/>
    </row>
    <row r="120" spans="1:10" ht="251.25" customHeight="1">
      <c r="A120" s="60" t="s">
        <v>18</v>
      </c>
      <c r="B120" s="60"/>
      <c r="C120" s="9" t="s">
        <v>455</v>
      </c>
      <c r="D120" s="39"/>
      <c r="E120" s="15"/>
      <c r="F120" s="64"/>
      <c r="G120" s="15"/>
      <c r="H120" s="67"/>
      <c r="I120" s="67"/>
      <c r="J120" s="67"/>
    </row>
    <row r="121" spans="1:10" ht="78.75" customHeight="1">
      <c r="A121" s="60"/>
      <c r="B121" s="60"/>
      <c r="C121" s="16" t="s">
        <v>294</v>
      </c>
      <c r="D121" s="15"/>
      <c r="E121" s="12" t="s">
        <v>81</v>
      </c>
      <c r="F121" s="38">
        <v>3</v>
      </c>
      <c r="G121" s="39"/>
      <c r="H121" s="19"/>
      <c r="I121" s="41"/>
      <c r="J121" s="41">
        <f>F121*H121</f>
        <v>0</v>
      </c>
    </row>
    <row r="122" spans="1:10" ht="78.75" customHeight="1">
      <c r="A122" s="60"/>
      <c r="B122" s="60"/>
      <c r="C122" s="16" t="s">
        <v>295</v>
      </c>
      <c r="D122" s="15"/>
      <c r="E122" s="12" t="s">
        <v>81</v>
      </c>
      <c r="F122" s="38">
        <v>1</v>
      </c>
      <c r="G122" s="39"/>
      <c r="H122" s="19"/>
      <c r="I122" s="41"/>
      <c r="J122" s="41">
        <f t="shared" ref="J122:J134" si="5">F122*H122</f>
        <v>0</v>
      </c>
    </row>
    <row r="123" spans="1:10" ht="32.25" customHeight="1">
      <c r="A123" s="60"/>
      <c r="B123" s="60"/>
      <c r="C123" s="16" t="s">
        <v>304</v>
      </c>
      <c r="D123" s="15"/>
      <c r="E123" s="12" t="s">
        <v>81</v>
      </c>
      <c r="F123" s="38">
        <v>1</v>
      </c>
      <c r="G123" s="39"/>
      <c r="H123" s="19"/>
      <c r="I123" s="41"/>
      <c r="J123" s="41">
        <f t="shared" si="5"/>
        <v>0</v>
      </c>
    </row>
    <row r="124" spans="1:10">
      <c r="C124" s="26"/>
      <c r="H124" s="75"/>
      <c r="I124" s="75"/>
      <c r="J124" s="41"/>
    </row>
    <row r="125" spans="1:10" ht="264" customHeight="1">
      <c r="A125" s="60" t="s">
        <v>65</v>
      </c>
      <c r="B125" s="60"/>
      <c r="C125" s="9" t="s">
        <v>296</v>
      </c>
      <c r="D125" s="39"/>
      <c r="E125" s="15"/>
      <c r="F125" s="64"/>
      <c r="G125" s="15"/>
      <c r="H125" s="67"/>
      <c r="I125" s="67"/>
      <c r="J125" s="41"/>
    </row>
    <row r="126" spans="1:10" ht="18.75" customHeight="1">
      <c r="A126" s="60"/>
      <c r="B126" s="60"/>
      <c r="C126" s="17" t="s">
        <v>297</v>
      </c>
      <c r="D126" s="15"/>
      <c r="E126" s="12" t="s">
        <v>33</v>
      </c>
      <c r="F126" s="38">
        <v>1</v>
      </c>
      <c r="G126" s="39"/>
      <c r="H126" s="40"/>
      <c r="I126" s="41"/>
      <c r="J126" s="41">
        <f>F126*H126</f>
        <v>0</v>
      </c>
    </row>
    <row r="127" spans="1:10" ht="21" customHeight="1">
      <c r="A127" s="60"/>
      <c r="B127" s="60"/>
      <c r="C127" s="17" t="s">
        <v>298</v>
      </c>
      <c r="D127" s="15"/>
      <c r="E127" s="12" t="s">
        <v>33</v>
      </c>
      <c r="F127" s="38">
        <v>1</v>
      </c>
      <c r="G127" s="39"/>
      <c r="H127" s="40"/>
      <c r="I127" s="41"/>
      <c r="J127" s="41">
        <f t="shared" si="5"/>
        <v>0</v>
      </c>
    </row>
    <row r="128" spans="1:10">
      <c r="C128" s="26"/>
      <c r="H128" s="75"/>
      <c r="I128" s="75"/>
      <c r="J128" s="41"/>
    </row>
    <row r="129" spans="1:10" ht="124.5" customHeight="1">
      <c r="A129" s="60" t="s">
        <v>66</v>
      </c>
      <c r="B129" s="60"/>
      <c r="C129" s="9" t="s">
        <v>299</v>
      </c>
      <c r="D129" s="39"/>
      <c r="E129" s="15"/>
      <c r="F129" s="64"/>
      <c r="G129" s="15"/>
      <c r="H129" s="67"/>
      <c r="I129" s="67"/>
      <c r="J129" s="41"/>
    </row>
    <row r="130" spans="1:10" ht="30" customHeight="1">
      <c r="A130" s="60"/>
      <c r="B130" s="60"/>
      <c r="C130" s="17" t="s">
        <v>300</v>
      </c>
      <c r="D130" s="15"/>
      <c r="E130" s="12" t="s">
        <v>33</v>
      </c>
      <c r="F130" s="38">
        <v>3</v>
      </c>
      <c r="G130" s="39"/>
      <c r="H130" s="40"/>
      <c r="I130" s="41"/>
      <c r="J130" s="41">
        <f t="shared" si="5"/>
        <v>0</v>
      </c>
    </row>
    <row r="131" spans="1:10" ht="30" customHeight="1">
      <c r="A131" s="60"/>
      <c r="B131" s="60"/>
      <c r="C131" s="17" t="s">
        <v>301</v>
      </c>
      <c r="D131" s="15"/>
      <c r="E131" s="12" t="s">
        <v>33</v>
      </c>
      <c r="F131" s="38">
        <v>2</v>
      </c>
      <c r="G131" s="39"/>
      <c r="H131" s="40"/>
      <c r="I131" s="41"/>
      <c r="J131" s="41">
        <f t="shared" si="5"/>
        <v>0</v>
      </c>
    </row>
    <row r="132" spans="1:10" ht="30" customHeight="1">
      <c r="A132" s="60"/>
      <c r="B132" s="60"/>
      <c r="C132" s="17" t="s">
        <v>302</v>
      </c>
      <c r="D132" s="15"/>
      <c r="E132" s="12" t="s">
        <v>33</v>
      </c>
      <c r="F132" s="38">
        <v>1</v>
      </c>
      <c r="G132" s="39"/>
      <c r="H132" s="40"/>
      <c r="I132" s="41"/>
      <c r="J132" s="41">
        <f t="shared" si="5"/>
        <v>0</v>
      </c>
    </row>
    <row r="133" spans="1:10">
      <c r="C133" s="26"/>
      <c r="J133" s="41"/>
    </row>
    <row r="134" spans="1:10" ht="63" customHeight="1">
      <c r="A134" s="60" t="s">
        <v>87</v>
      </c>
      <c r="B134" s="60"/>
      <c r="C134" s="9" t="s">
        <v>303</v>
      </c>
      <c r="D134" s="39"/>
      <c r="E134" s="12" t="s">
        <v>33</v>
      </c>
      <c r="F134" s="38">
        <v>8</v>
      </c>
      <c r="G134" s="39"/>
      <c r="H134" s="40"/>
      <c r="I134" s="41"/>
      <c r="J134" s="41">
        <f t="shared" si="5"/>
        <v>0</v>
      </c>
    </row>
    <row r="136" spans="1:10">
      <c r="A136" s="78" t="s">
        <v>56</v>
      </c>
      <c r="B136" s="78"/>
      <c r="C136" s="78"/>
      <c r="D136" s="78"/>
      <c r="E136" s="78"/>
      <c r="F136" s="97">
        <f>SUM(J120:J134)</f>
        <v>0</v>
      </c>
      <c r="G136" s="97"/>
      <c r="H136" s="97"/>
      <c r="I136" s="97"/>
      <c r="J136" s="97"/>
    </row>
    <row r="138" spans="1:10" ht="15" customHeight="1">
      <c r="A138" s="45" t="s">
        <v>89</v>
      </c>
      <c r="B138" s="45"/>
      <c r="C138" s="45"/>
      <c r="D138" s="45"/>
      <c r="E138" s="45"/>
      <c r="F138" s="45"/>
      <c r="G138" s="45"/>
      <c r="H138" s="45"/>
      <c r="I138" s="45"/>
      <c r="J138" s="45"/>
    </row>
    <row r="139" spans="1:10" ht="15" customHeight="1">
      <c r="A139" s="45"/>
      <c r="B139" s="45"/>
      <c r="C139" s="45"/>
      <c r="D139" s="45"/>
      <c r="E139" s="45"/>
      <c r="F139" s="45"/>
      <c r="G139" s="45"/>
      <c r="H139" s="45"/>
      <c r="I139" s="45"/>
      <c r="J139" s="45"/>
    </row>
    <row r="140" spans="1:10">
      <c r="A140" s="46" t="s">
        <v>57</v>
      </c>
      <c r="B140" s="46"/>
      <c r="C140" s="46"/>
      <c r="D140" s="46"/>
      <c r="E140" s="46"/>
      <c r="F140" s="46"/>
      <c r="G140" s="46"/>
      <c r="H140" s="46"/>
      <c r="I140" s="46"/>
      <c r="J140" s="46"/>
    </row>
    <row r="141" spans="1:10">
      <c r="A141" s="34"/>
      <c r="B141" s="34"/>
      <c r="C141" s="34"/>
      <c r="D141" s="34"/>
      <c r="E141" s="34"/>
      <c r="F141" s="13"/>
      <c r="G141" s="34"/>
      <c r="H141" s="34"/>
      <c r="I141" s="34"/>
      <c r="J141" s="34"/>
    </row>
    <row r="142" spans="1:10" ht="109.5" customHeight="1">
      <c r="A142" s="60" t="s">
        <v>27</v>
      </c>
      <c r="B142" s="60"/>
      <c r="C142" s="81" t="s">
        <v>58</v>
      </c>
      <c r="D142" s="81"/>
      <c r="E142" s="81"/>
      <c r="F142" s="81"/>
      <c r="G142" s="81"/>
      <c r="H142" s="81"/>
      <c r="I142" s="81"/>
      <c r="J142" s="81"/>
    </row>
    <row r="143" spans="1:10" ht="12" customHeight="1">
      <c r="A143" s="60"/>
      <c r="B143" s="60"/>
      <c r="C143" s="63"/>
      <c r="D143" s="63"/>
      <c r="E143" s="63"/>
      <c r="F143" s="63"/>
      <c r="G143" s="63"/>
      <c r="H143" s="63"/>
      <c r="I143" s="63"/>
      <c r="J143" s="63"/>
    </row>
    <row r="144" spans="1:10" ht="15" customHeight="1">
      <c r="A144" s="42" t="s">
        <v>7</v>
      </c>
      <c r="B144" s="62"/>
      <c r="C144" s="43" t="s">
        <v>0</v>
      </c>
      <c r="D144" s="62"/>
      <c r="E144" s="44" t="s">
        <v>13</v>
      </c>
      <c r="F144" s="43" t="s">
        <v>1</v>
      </c>
      <c r="G144" s="62"/>
      <c r="H144" s="44" t="s">
        <v>14</v>
      </c>
      <c r="I144" s="62"/>
      <c r="J144" s="44" t="s">
        <v>9</v>
      </c>
    </row>
    <row r="145" spans="1:10">
      <c r="A145" s="42"/>
      <c r="B145" s="62"/>
      <c r="C145" s="43"/>
      <c r="D145" s="62"/>
      <c r="E145" s="43"/>
      <c r="F145" s="43"/>
      <c r="G145" s="62"/>
      <c r="H145" s="43"/>
      <c r="I145" s="62"/>
      <c r="J145" s="43"/>
    </row>
    <row r="147" spans="1:10" ht="98.25" customHeight="1">
      <c r="A147" s="60" t="s">
        <v>21</v>
      </c>
      <c r="B147" s="60"/>
      <c r="C147" s="11" t="s">
        <v>305</v>
      </c>
      <c r="D147" s="39"/>
      <c r="E147" s="12" t="s">
        <v>34</v>
      </c>
      <c r="F147" s="38">
        <v>54</v>
      </c>
      <c r="G147" s="39"/>
      <c r="H147" s="40"/>
      <c r="I147" s="41"/>
      <c r="J147" s="41">
        <f>F147*H147</f>
        <v>0</v>
      </c>
    </row>
    <row r="148" spans="1:10" ht="16.5" customHeight="1">
      <c r="C148" s="26"/>
      <c r="J148" s="41"/>
    </row>
    <row r="149" spans="1:10" ht="51">
      <c r="A149" s="60" t="s">
        <v>20</v>
      </c>
      <c r="B149" s="60"/>
      <c r="C149" s="11" t="s">
        <v>306</v>
      </c>
      <c r="D149" s="39"/>
      <c r="E149" s="12" t="s">
        <v>34</v>
      </c>
      <c r="F149" s="38">
        <v>50</v>
      </c>
      <c r="G149" s="39"/>
      <c r="H149" s="40"/>
      <c r="I149" s="41"/>
      <c r="J149" s="41">
        <f t="shared" ref="J149" si="6">F149*H149</f>
        <v>0</v>
      </c>
    </row>
    <row r="150" spans="1:10" ht="15" customHeight="1">
      <c r="C150" s="26"/>
    </row>
    <row r="152" spans="1:10">
      <c r="A152" s="78" t="s">
        <v>59</v>
      </c>
      <c r="B152" s="78"/>
      <c r="C152" s="78"/>
      <c r="D152" s="78"/>
      <c r="E152" s="78"/>
      <c r="F152" s="97">
        <f>SUM(J147:J150)</f>
        <v>0</v>
      </c>
      <c r="G152" s="97"/>
      <c r="H152" s="97"/>
      <c r="I152" s="97"/>
      <c r="J152" s="97"/>
    </row>
    <row r="154" spans="1:10" ht="15" customHeight="1">
      <c r="A154" s="45" t="s">
        <v>316</v>
      </c>
      <c r="B154" s="45"/>
      <c r="C154" s="45"/>
      <c r="D154" s="45"/>
      <c r="E154" s="45"/>
      <c r="F154" s="45"/>
      <c r="G154" s="45"/>
      <c r="H154" s="45"/>
      <c r="I154" s="45"/>
      <c r="J154" s="45"/>
    </row>
    <row r="155" spans="1:10" ht="15" customHeight="1">
      <c r="A155" s="45"/>
      <c r="B155" s="45"/>
      <c r="C155" s="45"/>
      <c r="D155" s="45"/>
      <c r="E155" s="45"/>
      <c r="F155" s="45"/>
      <c r="G155" s="45"/>
      <c r="H155" s="45"/>
      <c r="I155" s="45"/>
      <c r="J155" s="45"/>
    </row>
    <row r="156" spans="1:10">
      <c r="A156" s="46" t="s">
        <v>307</v>
      </c>
      <c r="B156" s="46"/>
      <c r="C156" s="46"/>
      <c r="D156" s="46"/>
      <c r="E156" s="46"/>
      <c r="F156" s="46"/>
      <c r="G156" s="46"/>
      <c r="H156" s="46"/>
      <c r="I156" s="46"/>
      <c r="J156" s="46"/>
    </row>
    <row r="157" spans="1:10">
      <c r="A157" s="34"/>
      <c r="B157" s="34"/>
      <c r="C157" s="34"/>
      <c r="D157" s="34"/>
      <c r="E157" s="34"/>
      <c r="F157" s="13"/>
      <c r="G157" s="34"/>
      <c r="H157" s="34"/>
      <c r="I157" s="34"/>
      <c r="J157" s="34"/>
    </row>
    <row r="158" spans="1:10" ht="123" customHeight="1">
      <c r="A158" s="60" t="s">
        <v>28</v>
      </c>
      <c r="B158" s="60"/>
      <c r="C158" s="81" t="s">
        <v>308</v>
      </c>
      <c r="D158" s="81"/>
      <c r="E158" s="81"/>
      <c r="F158" s="81"/>
      <c r="G158" s="81"/>
      <c r="H158" s="81"/>
      <c r="I158" s="81"/>
      <c r="J158" s="81"/>
    </row>
    <row r="159" spans="1:10" ht="12" customHeight="1">
      <c r="A159" s="60"/>
      <c r="B159" s="60"/>
      <c r="C159" s="63"/>
      <c r="D159" s="63"/>
      <c r="E159" s="63"/>
      <c r="F159" s="63"/>
      <c r="G159" s="63"/>
      <c r="H159" s="63"/>
      <c r="I159" s="63"/>
      <c r="J159" s="63"/>
    </row>
    <row r="160" spans="1:10" ht="15" customHeight="1">
      <c r="A160" s="42" t="s">
        <v>7</v>
      </c>
      <c r="B160" s="62"/>
      <c r="C160" s="43" t="s">
        <v>0</v>
      </c>
      <c r="D160" s="62"/>
      <c r="E160" s="44" t="s">
        <v>13</v>
      </c>
      <c r="F160" s="43" t="s">
        <v>1</v>
      </c>
      <c r="G160" s="62"/>
      <c r="H160" s="44" t="s">
        <v>14</v>
      </c>
      <c r="I160" s="62"/>
      <c r="J160" s="44" t="s">
        <v>9</v>
      </c>
    </row>
    <row r="161" spans="1:10">
      <c r="A161" s="42"/>
      <c r="B161" s="62"/>
      <c r="C161" s="43"/>
      <c r="D161" s="62"/>
      <c r="E161" s="43"/>
      <c r="F161" s="43"/>
      <c r="G161" s="62"/>
      <c r="H161" s="43"/>
      <c r="I161" s="62"/>
      <c r="J161" s="43"/>
    </row>
    <row r="163" spans="1:10" ht="63" customHeight="1">
      <c r="A163" s="60" t="s">
        <v>19</v>
      </c>
      <c r="B163" s="60"/>
      <c r="C163" s="16" t="s">
        <v>311</v>
      </c>
      <c r="D163" s="39"/>
      <c r="E163" s="15"/>
      <c r="F163" s="64"/>
      <c r="G163" s="15"/>
      <c r="H163" s="15"/>
      <c r="I163" s="15"/>
      <c r="J163" s="15"/>
    </row>
    <row r="164" spans="1:10" ht="18.75" customHeight="1">
      <c r="A164" s="60"/>
      <c r="B164" s="60"/>
      <c r="C164" s="86" t="s">
        <v>312</v>
      </c>
      <c r="D164" s="15"/>
      <c r="E164" s="12" t="s">
        <v>34</v>
      </c>
      <c r="F164" s="38">
        <v>50</v>
      </c>
      <c r="G164" s="39"/>
      <c r="H164" s="40"/>
      <c r="I164" s="41"/>
      <c r="J164" s="41">
        <f>F164*H164</f>
        <v>0</v>
      </c>
    </row>
    <row r="165" spans="1:10" ht="18.75" customHeight="1">
      <c r="A165" s="60"/>
      <c r="B165" s="60"/>
      <c r="C165" s="86" t="s">
        <v>313</v>
      </c>
      <c r="D165" s="15"/>
      <c r="E165" s="12" t="s">
        <v>43</v>
      </c>
      <c r="F165" s="38">
        <f>4.55*2+2.95*2</f>
        <v>15</v>
      </c>
      <c r="G165" s="39"/>
      <c r="H165" s="40"/>
      <c r="I165" s="41"/>
      <c r="J165" s="41">
        <f t="shared" ref="J165:J170" si="7">F165*H165</f>
        <v>0</v>
      </c>
    </row>
    <row r="166" spans="1:10">
      <c r="C166" s="26"/>
      <c r="H166" s="75"/>
      <c r="I166" s="75"/>
      <c r="J166" s="41"/>
    </row>
    <row r="167" spans="1:10" ht="65.25" customHeight="1">
      <c r="A167" s="60" t="s">
        <v>90</v>
      </c>
      <c r="B167" s="60"/>
      <c r="C167" s="16" t="s">
        <v>314</v>
      </c>
      <c r="D167" s="39"/>
      <c r="E167" s="15"/>
      <c r="F167" s="64"/>
      <c r="G167" s="15"/>
      <c r="H167" s="67"/>
      <c r="I167" s="67"/>
      <c r="J167" s="41"/>
    </row>
    <row r="168" spans="1:10" ht="33.75" customHeight="1">
      <c r="A168" s="60"/>
      <c r="B168" s="60"/>
      <c r="C168" s="86" t="s">
        <v>315</v>
      </c>
      <c r="D168" s="15"/>
      <c r="E168" s="12" t="s">
        <v>34</v>
      </c>
      <c r="F168" s="38">
        <v>32</v>
      </c>
      <c r="G168" s="39"/>
      <c r="H168" s="40"/>
      <c r="I168" s="41"/>
      <c r="J168" s="41">
        <f t="shared" si="7"/>
        <v>0</v>
      </c>
    </row>
    <row r="169" spans="1:10" ht="27.75" customHeight="1">
      <c r="A169" s="60"/>
      <c r="B169" s="60"/>
      <c r="C169" s="86" t="s">
        <v>309</v>
      </c>
      <c r="D169" s="15"/>
      <c r="E169" s="12"/>
      <c r="F169" s="64"/>
      <c r="G169" s="15"/>
      <c r="H169" s="98"/>
      <c r="I169" s="67"/>
      <c r="J169" s="41"/>
    </row>
    <row r="170" spans="1:10" ht="18.75" customHeight="1">
      <c r="A170" s="60"/>
      <c r="B170" s="60"/>
      <c r="C170" s="99"/>
      <c r="D170" s="15"/>
      <c r="E170" s="12" t="s">
        <v>34</v>
      </c>
      <c r="F170" s="38">
        <v>5.5</v>
      </c>
      <c r="G170" s="39"/>
      <c r="H170" s="40"/>
      <c r="I170" s="41"/>
      <c r="J170" s="41">
        <f t="shared" si="7"/>
        <v>0</v>
      </c>
    </row>
    <row r="172" spans="1:10">
      <c r="A172" s="78" t="s">
        <v>310</v>
      </c>
      <c r="B172" s="78"/>
      <c r="C172" s="78"/>
      <c r="D172" s="78"/>
      <c r="E172" s="78"/>
      <c r="F172" s="97">
        <f>SUM(J163:J170)</f>
        <v>0</v>
      </c>
      <c r="G172" s="97"/>
      <c r="H172" s="97"/>
      <c r="I172" s="97"/>
      <c r="J172" s="97"/>
    </row>
    <row r="174" spans="1:10" ht="15" customHeight="1">
      <c r="A174" s="45" t="s">
        <v>317</v>
      </c>
      <c r="B174" s="45"/>
      <c r="C174" s="45"/>
      <c r="D174" s="45"/>
      <c r="E174" s="45"/>
      <c r="F174" s="45"/>
      <c r="G174" s="45"/>
      <c r="H174" s="45"/>
      <c r="I174" s="45"/>
      <c r="J174" s="45"/>
    </row>
    <row r="175" spans="1:10" ht="15" customHeight="1">
      <c r="A175" s="45"/>
      <c r="B175" s="45"/>
      <c r="C175" s="45"/>
      <c r="D175" s="45"/>
      <c r="E175" s="45"/>
      <c r="F175" s="45"/>
      <c r="G175" s="45"/>
      <c r="H175" s="45"/>
      <c r="I175" s="45"/>
      <c r="J175" s="45"/>
    </row>
    <row r="176" spans="1:10">
      <c r="A176" s="46" t="s">
        <v>75</v>
      </c>
      <c r="B176" s="46"/>
      <c r="C176" s="46"/>
      <c r="D176" s="46"/>
      <c r="E176" s="46"/>
      <c r="F176" s="46"/>
      <c r="G176" s="46"/>
      <c r="H176" s="46"/>
      <c r="I176" s="46"/>
      <c r="J176" s="46"/>
    </row>
    <row r="177" spans="1:10">
      <c r="A177" s="34"/>
      <c r="B177" s="34"/>
      <c r="C177" s="34"/>
      <c r="D177" s="34"/>
      <c r="E177" s="34"/>
      <c r="F177" s="13"/>
      <c r="G177" s="34"/>
      <c r="H177" s="34"/>
      <c r="I177" s="34"/>
      <c r="J177" s="34"/>
    </row>
    <row r="178" spans="1:10" ht="109.5" customHeight="1">
      <c r="A178" s="60" t="s">
        <v>29</v>
      </c>
      <c r="B178" s="60"/>
      <c r="C178" s="81" t="s">
        <v>60</v>
      </c>
      <c r="D178" s="81"/>
      <c r="E178" s="81"/>
      <c r="F178" s="81"/>
      <c r="G178" s="81"/>
      <c r="H178" s="81"/>
      <c r="I178" s="81"/>
      <c r="J178" s="81"/>
    </row>
    <row r="179" spans="1:10" ht="12" customHeight="1">
      <c r="A179" s="60"/>
      <c r="B179" s="60"/>
      <c r="C179" s="63"/>
      <c r="D179" s="63"/>
      <c r="E179" s="63"/>
      <c r="F179" s="63"/>
      <c r="G179" s="63"/>
      <c r="H179" s="63"/>
      <c r="I179" s="63"/>
      <c r="J179" s="63"/>
    </row>
    <row r="180" spans="1:10" ht="15" customHeight="1">
      <c r="A180" s="42" t="s">
        <v>7</v>
      </c>
      <c r="B180" s="62"/>
      <c r="C180" s="43" t="s">
        <v>0</v>
      </c>
      <c r="D180" s="62"/>
      <c r="E180" s="44" t="s">
        <v>13</v>
      </c>
      <c r="F180" s="43" t="s">
        <v>1</v>
      </c>
      <c r="G180" s="62"/>
      <c r="H180" s="44" t="s">
        <v>14</v>
      </c>
      <c r="I180" s="62"/>
      <c r="J180" s="44" t="s">
        <v>9</v>
      </c>
    </row>
    <row r="181" spans="1:10">
      <c r="A181" s="42"/>
      <c r="B181" s="62"/>
      <c r="C181" s="43"/>
      <c r="D181" s="62"/>
      <c r="E181" s="43"/>
      <c r="F181" s="43"/>
      <c r="G181" s="62"/>
      <c r="H181" s="43"/>
      <c r="I181" s="62"/>
      <c r="J181" s="43"/>
    </row>
    <row r="183" spans="1:10" ht="89.25">
      <c r="A183" s="60" t="s">
        <v>32</v>
      </c>
      <c r="B183" s="60"/>
      <c r="C183" s="11" t="s">
        <v>67</v>
      </c>
      <c r="D183" s="39"/>
      <c r="E183" s="15"/>
      <c r="F183" s="64"/>
      <c r="G183" s="15"/>
      <c r="H183" s="15"/>
      <c r="I183" s="15"/>
      <c r="J183" s="15"/>
    </row>
    <row r="184" spans="1:10" ht="18.75" customHeight="1">
      <c r="A184" s="60"/>
      <c r="B184" s="60"/>
      <c r="C184" s="86" t="s">
        <v>318</v>
      </c>
      <c r="D184" s="15"/>
      <c r="E184" s="12" t="s">
        <v>34</v>
      </c>
      <c r="F184" s="38">
        <v>244</v>
      </c>
      <c r="G184" s="39"/>
      <c r="H184" s="40"/>
      <c r="I184" s="41"/>
      <c r="J184" s="41">
        <f>F184*H184</f>
        <v>0</v>
      </c>
    </row>
    <row r="185" spans="1:10">
      <c r="C185" s="26"/>
      <c r="H185" s="75"/>
      <c r="I185" s="75"/>
      <c r="J185" s="41"/>
    </row>
    <row r="186" spans="1:10" ht="101.25" customHeight="1">
      <c r="A186" s="60" t="s">
        <v>74</v>
      </c>
      <c r="B186" s="60"/>
      <c r="C186" s="11" t="s">
        <v>319</v>
      </c>
      <c r="D186" s="39"/>
      <c r="E186" s="12" t="s">
        <v>34</v>
      </c>
      <c r="F186" s="38">
        <f>10*3</f>
        <v>30</v>
      </c>
      <c r="G186" s="39"/>
      <c r="H186" s="40"/>
      <c r="I186" s="41"/>
      <c r="J186" s="41">
        <f t="shared" ref="J186" si="8">F186*H186</f>
        <v>0</v>
      </c>
    </row>
    <row r="187" spans="1:10">
      <c r="C187" s="26"/>
      <c r="H187" s="75"/>
      <c r="I187" s="75"/>
      <c r="J187" s="75"/>
    </row>
    <row r="188" spans="1:10" ht="18.75" customHeight="1">
      <c r="A188" s="60"/>
      <c r="B188" s="60"/>
      <c r="C188" s="99"/>
      <c r="D188" s="15"/>
      <c r="E188" s="12"/>
      <c r="F188" s="64"/>
      <c r="G188" s="15"/>
      <c r="H188" s="98"/>
      <c r="I188" s="67"/>
      <c r="J188" s="67"/>
    </row>
    <row r="189" spans="1:10">
      <c r="A189" s="78" t="s">
        <v>61</v>
      </c>
      <c r="B189" s="78"/>
      <c r="C189" s="78"/>
      <c r="D189" s="78"/>
      <c r="E189" s="78"/>
      <c r="F189" s="97">
        <f>SUM(J183:J186)</f>
        <v>0</v>
      </c>
      <c r="G189" s="97"/>
      <c r="H189" s="97"/>
      <c r="I189" s="97"/>
      <c r="J189" s="97"/>
    </row>
    <row r="190" spans="1:10" ht="18.75" customHeight="1">
      <c r="A190" s="82"/>
      <c r="B190" s="82"/>
      <c r="C190" s="86"/>
      <c r="D190" s="68"/>
      <c r="E190" s="18"/>
      <c r="F190" s="64"/>
      <c r="G190" s="68"/>
      <c r="H190" s="100"/>
      <c r="I190" s="64"/>
      <c r="J190" s="64"/>
    </row>
    <row r="191" spans="1:10" ht="15" customHeight="1">
      <c r="A191" s="45" t="s">
        <v>328</v>
      </c>
      <c r="B191" s="45"/>
      <c r="C191" s="45"/>
      <c r="D191" s="45"/>
      <c r="E191" s="45"/>
      <c r="F191" s="45"/>
      <c r="G191" s="45"/>
      <c r="H191" s="45"/>
      <c r="I191" s="45"/>
      <c r="J191" s="45"/>
    </row>
    <row r="192" spans="1:10" ht="15" customHeight="1">
      <c r="A192" s="45"/>
      <c r="B192" s="45"/>
      <c r="C192" s="45"/>
      <c r="D192" s="45"/>
      <c r="E192" s="45"/>
      <c r="F192" s="45"/>
      <c r="G192" s="45"/>
      <c r="H192" s="45"/>
      <c r="I192" s="45"/>
      <c r="J192" s="45"/>
    </row>
    <row r="193" spans="1:10">
      <c r="A193" s="46" t="s">
        <v>324</v>
      </c>
      <c r="B193" s="46"/>
      <c r="C193" s="46"/>
      <c r="D193" s="46"/>
      <c r="E193" s="46"/>
      <c r="F193" s="46"/>
      <c r="G193" s="46"/>
      <c r="H193" s="46"/>
      <c r="I193" s="46"/>
      <c r="J193" s="46"/>
    </row>
    <row r="194" spans="1:10">
      <c r="A194" s="34"/>
      <c r="B194" s="34"/>
      <c r="C194" s="34"/>
      <c r="D194" s="34"/>
      <c r="E194" s="34"/>
      <c r="F194" s="13"/>
      <c r="G194" s="34"/>
      <c r="H194" s="34"/>
      <c r="I194" s="34"/>
      <c r="J194" s="34"/>
    </row>
    <row r="195" spans="1:10" ht="95.25" customHeight="1">
      <c r="A195" s="60" t="s">
        <v>30</v>
      </c>
      <c r="B195" s="60"/>
      <c r="C195" s="81" t="s">
        <v>325</v>
      </c>
      <c r="D195" s="81"/>
      <c r="E195" s="81"/>
      <c r="F195" s="81"/>
      <c r="G195" s="81"/>
      <c r="H195" s="81"/>
      <c r="I195" s="81"/>
      <c r="J195" s="81"/>
    </row>
    <row r="196" spans="1:10" ht="12" customHeight="1">
      <c r="A196" s="60"/>
      <c r="B196" s="60"/>
      <c r="C196" s="63"/>
      <c r="D196" s="63"/>
      <c r="E196" s="63"/>
      <c r="F196" s="63"/>
      <c r="G196" s="63"/>
      <c r="H196" s="63"/>
      <c r="I196" s="63"/>
      <c r="J196" s="63"/>
    </row>
    <row r="197" spans="1:10" ht="15" customHeight="1">
      <c r="A197" s="42" t="s">
        <v>7</v>
      </c>
      <c r="B197" s="62"/>
      <c r="C197" s="43" t="s">
        <v>0</v>
      </c>
      <c r="D197" s="62"/>
      <c r="E197" s="44" t="s">
        <v>13</v>
      </c>
      <c r="F197" s="43" t="s">
        <v>1</v>
      </c>
      <c r="G197" s="62"/>
      <c r="H197" s="44" t="s">
        <v>14</v>
      </c>
      <c r="I197" s="62"/>
      <c r="J197" s="44" t="s">
        <v>9</v>
      </c>
    </row>
    <row r="198" spans="1:10">
      <c r="A198" s="42"/>
      <c r="B198" s="62"/>
      <c r="C198" s="43"/>
      <c r="D198" s="62"/>
      <c r="E198" s="43"/>
      <c r="F198" s="43"/>
      <c r="G198" s="62"/>
      <c r="H198" s="43"/>
      <c r="I198" s="62"/>
      <c r="J198" s="43"/>
    </row>
    <row r="200" spans="1:10">
      <c r="C200" s="22" t="s">
        <v>326</v>
      </c>
    </row>
    <row r="202" spans="1:10" ht="75.75" customHeight="1">
      <c r="A202" s="60" t="s">
        <v>245</v>
      </c>
      <c r="B202" s="60"/>
      <c r="C202" s="16" t="s">
        <v>330</v>
      </c>
      <c r="D202" s="39"/>
      <c r="E202" s="15"/>
      <c r="F202" s="64"/>
      <c r="G202" s="15"/>
      <c r="H202" s="15"/>
      <c r="I202" s="15"/>
      <c r="J202" s="15"/>
    </row>
    <row r="203" spans="1:10" ht="18.75" customHeight="1">
      <c r="A203" s="60"/>
      <c r="B203" s="60"/>
      <c r="C203" s="101" t="s">
        <v>327</v>
      </c>
      <c r="D203" s="15"/>
      <c r="E203" s="12" t="s">
        <v>37</v>
      </c>
      <c r="F203" s="38">
        <v>2</v>
      </c>
      <c r="G203" s="39"/>
      <c r="H203" s="40"/>
      <c r="I203" s="41"/>
      <c r="J203" s="41">
        <f>F203*H203</f>
        <v>0</v>
      </c>
    </row>
    <row r="204" spans="1:10">
      <c r="C204" s="26"/>
      <c r="H204" s="75"/>
      <c r="I204" s="75"/>
      <c r="J204" s="41"/>
    </row>
    <row r="205" spans="1:10" ht="63.75" customHeight="1">
      <c r="A205" s="60" t="s">
        <v>246</v>
      </c>
      <c r="B205" s="60"/>
      <c r="C205" s="17" t="s">
        <v>331</v>
      </c>
      <c r="D205" s="39"/>
      <c r="E205" s="12" t="s">
        <v>37</v>
      </c>
      <c r="F205" s="38">
        <v>1</v>
      </c>
      <c r="G205" s="39"/>
      <c r="H205" s="40"/>
      <c r="I205" s="41"/>
      <c r="J205" s="41">
        <f t="shared" ref="J205:J233" si="9">F205*H205</f>
        <v>0</v>
      </c>
    </row>
    <row r="206" spans="1:10">
      <c r="C206" s="26"/>
      <c r="H206" s="75"/>
      <c r="I206" s="75"/>
      <c r="J206" s="41"/>
    </row>
    <row r="207" spans="1:10" ht="95.25" customHeight="1">
      <c r="A207" s="60" t="s">
        <v>247</v>
      </c>
      <c r="B207" s="60"/>
      <c r="C207" s="16" t="s">
        <v>438</v>
      </c>
      <c r="D207" s="39"/>
      <c r="E207" s="12" t="s">
        <v>37</v>
      </c>
      <c r="F207" s="38">
        <v>1</v>
      </c>
      <c r="G207" s="39"/>
      <c r="H207" s="40"/>
      <c r="I207" s="41"/>
      <c r="J207" s="41">
        <f t="shared" si="9"/>
        <v>0</v>
      </c>
    </row>
    <row r="208" spans="1:10">
      <c r="C208" s="26"/>
      <c r="H208" s="75"/>
      <c r="I208" s="75"/>
      <c r="J208" s="41"/>
    </row>
    <row r="209" spans="1:10" ht="51" customHeight="1">
      <c r="A209" s="60" t="s">
        <v>320</v>
      </c>
      <c r="B209" s="60"/>
      <c r="C209" s="17" t="s">
        <v>332</v>
      </c>
      <c r="D209" s="39"/>
      <c r="E209" s="12" t="s">
        <v>33</v>
      </c>
      <c r="F209" s="38">
        <v>2</v>
      </c>
      <c r="G209" s="39"/>
      <c r="H209" s="40"/>
      <c r="I209" s="41"/>
      <c r="J209" s="41">
        <f t="shared" si="9"/>
        <v>0</v>
      </c>
    </row>
    <row r="210" spans="1:10" ht="18.75" customHeight="1">
      <c r="A210" s="60"/>
      <c r="B210" s="60"/>
      <c r="C210" s="101"/>
      <c r="D210" s="15"/>
      <c r="E210" s="12"/>
      <c r="F210" s="93"/>
      <c r="G210" s="71"/>
      <c r="H210" s="102"/>
      <c r="I210" s="94"/>
      <c r="J210" s="41"/>
    </row>
    <row r="211" spans="1:10" ht="90" customHeight="1">
      <c r="A211" s="60" t="s">
        <v>321</v>
      </c>
      <c r="B211" s="60"/>
      <c r="C211" s="16" t="s">
        <v>333</v>
      </c>
      <c r="D211" s="39"/>
      <c r="E211" s="12" t="s">
        <v>33</v>
      </c>
      <c r="F211" s="38">
        <v>1</v>
      </c>
      <c r="G211" s="39"/>
      <c r="H211" s="40"/>
      <c r="I211" s="41"/>
      <c r="J211" s="41">
        <f t="shared" si="9"/>
        <v>0</v>
      </c>
    </row>
    <row r="212" spans="1:10">
      <c r="C212" s="26"/>
      <c r="H212" s="75"/>
      <c r="I212" s="75"/>
      <c r="J212" s="41"/>
    </row>
    <row r="213" spans="1:10" ht="82.5" customHeight="1">
      <c r="A213" s="60" t="s">
        <v>322</v>
      </c>
      <c r="B213" s="60"/>
      <c r="C213" s="16" t="s">
        <v>334</v>
      </c>
      <c r="D213" s="39"/>
      <c r="E213" s="12" t="s">
        <v>33</v>
      </c>
      <c r="F213" s="38">
        <v>2</v>
      </c>
      <c r="G213" s="39"/>
      <c r="H213" s="40"/>
      <c r="I213" s="41"/>
      <c r="J213" s="41">
        <f t="shared" si="9"/>
        <v>0</v>
      </c>
    </row>
    <row r="214" spans="1:10">
      <c r="C214" s="26"/>
      <c r="H214" s="75"/>
      <c r="I214" s="75"/>
      <c r="J214" s="41"/>
    </row>
    <row r="215" spans="1:10" ht="51.75" customHeight="1">
      <c r="A215" s="60" t="s">
        <v>323</v>
      </c>
      <c r="B215" s="60"/>
      <c r="C215" s="17" t="s">
        <v>336</v>
      </c>
      <c r="D215" s="39"/>
      <c r="E215" s="12" t="s">
        <v>33</v>
      </c>
      <c r="F215" s="38">
        <v>2</v>
      </c>
      <c r="G215" s="39"/>
      <c r="H215" s="40"/>
      <c r="I215" s="41"/>
      <c r="J215" s="41">
        <f t="shared" si="9"/>
        <v>0</v>
      </c>
    </row>
    <row r="216" spans="1:10">
      <c r="C216" s="26"/>
      <c r="H216" s="75"/>
      <c r="I216" s="75"/>
      <c r="J216" s="41"/>
    </row>
    <row r="217" spans="1:10" ht="60.75" customHeight="1">
      <c r="A217" s="60" t="s">
        <v>335</v>
      </c>
      <c r="B217" s="60"/>
      <c r="C217" s="16" t="s">
        <v>343</v>
      </c>
      <c r="D217" s="39"/>
      <c r="E217" s="12" t="s">
        <v>33</v>
      </c>
      <c r="F217" s="38">
        <v>2</v>
      </c>
      <c r="G217" s="39"/>
      <c r="H217" s="40"/>
      <c r="I217" s="41"/>
      <c r="J217" s="41">
        <f t="shared" si="9"/>
        <v>0</v>
      </c>
    </row>
    <row r="218" spans="1:10">
      <c r="C218" s="26"/>
      <c r="H218" s="75"/>
      <c r="I218" s="75"/>
      <c r="J218" s="41"/>
    </row>
    <row r="219" spans="1:10" ht="60.75" customHeight="1">
      <c r="A219" s="60" t="s">
        <v>337</v>
      </c>
      <c r="B219" s="60"/>
      <c r="C219" s="16" t="s">
        <v>339</v>
      </c>
      <c r="D219" s="39"/>
      <c r="E219" s="12" t="s">
        <v>33</v>
      </c>
      <c r="F219" s="38">
        <v>2</v>
      </c>
      <c r="G219" s="39"/>
      <c r="H219" s="40"/>
      <c r="I219" s="41"/>
      <c r="J219" s="41">
        <f t="shared" si="9"/>
        <v>0</v>
      </c>
    </row>
    <row r="220" spans="1:10">
      <c r="C220" s="26"/>
      <c r="H220" s="75"/>
      <c r="I220" s="75"/>
      <c r="J220" s="41"/>
    </row>
    <row r="221" spans="1:10" ht="120.75" customHeight="1">
      <c r="A221" s="60" t="s">
        <v>338</v>
      </c>
      <c r="B221" s="60"/>
      <c r="C221" s="10" t="s">
        <v>344</v>
      </c>
      <c r="D221" s="39"/>
      <c r="E221" s="12" t="s">
        <v>33</v>
      </c>
      <c r="F221" s="38">
        <v>1</v>
      </c>
      <c r="G221" s="39"/>
      <c r="H221" s="40"/>
      <c r="I221" s="41"/>
      <c r="J221" s="41">
        <f t="shared" si="9"/>
        <v>0</v>
      </c>
    </row>
    <row r="222" spans="1:10" ht="18.75" customHeight="1">
      <c r="A222" s="60"/>
      <c r="B222" s="60"/>
      <c r="C222" s="10"/>
      <c r="D222" s="39"/>
      <c r="E222" s="12"/>
      <c r="F222" s="93"/>
      <c r="G222" s="103"/>
      <c r="H222" s="104"/>
      <c r="I222" s="93"/>
      <c r="J222" s="41"/>
    </row>
    <row r="223" spans="1:10" ht="62.25" customHeight="1">
      <c r="A223" s="60" t="s">
        <v>340</v>
      </c>
      <c r="B223" s="60"/>
      <c r="C223" s="20" t="s">
        <v>341</v>
      </c>
      <c r="D223" s="39"/>
      <c r="E223" s="12" t="s">
        <v>33</v>
      </c>
      <c r="F223" s="38">
        <v>2</v>
      </c>
      <c r="G223" s="39"/>
      <c r="H223" s="40"/>
      <c r="I223" s="41"/>
      <c r="J223" s="41">
        <f t="shared" si="9"/>
        <v>0</v>
      </c>
    </row>
    <row r="224" spans="1:10" ht="15.75" customHeight="1">
      <c r="A224" s="60"/>
      <c r="B224" s="60"/>
      <c r="C224" s="17"/>
      <c r="D224" s="39"/>
      <c r="E224" s="12"/>
      <c r="F224" s="64"/>
      <c r="G224" s="15"/>
      <c r="H224" s="98"/>
      <c r="I224" s="67"/>
      <c r="J224" s="41"/>
    </row>
    <row r="225" spans="1:10" ht="92.25" customHeight="1">
      <c r="A225" s="60" t="s">
        <v>342</v>
      </c>
      <c r="B225" s="60"/>
      <c r="C225" s="16" t="s">
        <v>345</v>
      </c>
      <c r="D225" s="39"/>
      <c r="E225" s="12"/>
      <c r="F225" s="64"/>
      <c r="G225" s="15"/>
      <c r="H225" s="98"/>
      <c r="I225" s="67"/>
      <c r="J225" s="41"/>
    </row>
    <row r="226" spans="1:10" ht="18.75" customHeight="1">
      <c r="A226" s="60"/>
      <c r="B226" s="60"/>
      <c r="C226" s="86" t="s">
        <v>347</v>
      </c>
      <c r="D226" s="15"/>
      <c r="E226" s="12" t="s">
        <v>88</v>
      </c>
      <c r="F226" s="38">
        <v>30</v>
      </c>
      <c r="G226" s="39"/>
      <c r="H226" s="40"/>
      <c r="I226" s="41"/>
      <c r="J226" s="41">
        <f t="shared" si="9"/>
        <v>0</v>
      </c>
    </row>
    <row r="227" spans="1:10" ht="18.75" customHeight="1">
      <c r="A227" s="60"/>
      <c r="B227" s="60"/>
      <c r="C227" s="86" t="s">
        <v>348</v>
      </c>
      <c r="D227" s="15"/>
      <c r="E227" s="12" t="s">
        <v>88</v>
      </c>
      <c r="F227" s="38">
        <v>20</v>
      </c>
      <c r="G227" s="39"/>
      <c r="H227" s="40"/>
      <c r="I227" s="41"/>
      <c r="J227" s="41">
        <f t="shared" si="9"/>
        <v>0</v>
      </c>
    </row>
    <row r="228" spans="1:10" ht="18.75" customHeight="1">
      <c r="A228" s="60"/>
      <c r="B228" s="60"/>
      <c r="C228" s="26"/>
      <c r="D228" s="15"/>
      <c r="E228" s="12"/>
      <c r="F228" s="64"/>
      <c r="G228" s="15"/>
      <c r="H228" s="98"/>
      <c r="I228" s="67"/>
      <c r="J228" s="41"/>
    </row>
    <row r="229" spans="1:10" ht="95.25" customHeight="1">
      <c r="A229" s="60" t="s">
        <v>350</v>
      </c>
      <c r="B229" s="60"/>
      <c r="C229" s="16" t="s">
        <v>439</v>
      </c>
      <c r="D229" s="39"/>
      <c r="E229" s="12"/>
      <c r="F229" s="64"/>
      <c r="G229" s="15"/>
      <c r="H229" s="98"/>
      <c r="I229" s="67"/>
      <c r="J229" s="41"/>
    </row>
    <row r="230" spans="1:10" ht="15.75" customHeight="1">
      <c r="A230" s="60"/>
      <c r="B230" s="60"/>
      <c r="C230" s="86" t="s">
        <v>346</v>
      </c>
      <c r="D230" s="39"/>
      <c r="E230" s="12" t="s">
        <v>88</v>
      </c>
      <c r="F230" s="38">
        <v>5</v>
      </c>
      <c r="G230" s="39"/>
      <c r="H230" s="40"/>
      <c r="I230" s="41"/>
      <c r="J230" s="41">
        <f t="shared" si="9"/>
        <v>0</v>
      </c>
    </row>
    <row r="231" spans="1:10" ht="15.75" customHeight="1">
      <c r="A231" s="60"/>
      <c r="B231" s="60"/>
      <c r="C231" s="86" t="s">
        <v>349</v>
      </c>
      <c r="D231" s="39"/>
      <c r="E231" s="12" t="s">
        <v>88</v>
      </c>
      <c r="F231" s="38">
        <v>15</v>
      </c>
      <c r="G231" s="39"/>
      <c r="H231" s="40"/>
      <c r="I231" s="41"/>
      <c r="J231" s="41">
        <f t="shared" si="9"/>
        <v>0</v>
      </c>
    </row>
    <row r="232" spans="1:10" ht="18.75" customHeight="1">
      <c r="A232" s="60"/>
      <c r="B232" s="60"/>
      <c r="C232" s="26"/>
      <c r="D232" s="15"/>
      <c r="E232" s="12"/>
      <c r="F232" s="64"/>
      <c r="G232" s="15"/>
      <c r="H232" s="98"/>
      <c r="I232" s="67"/>
      <c r="J232" s="41"/>
    </row>
    <row r="233" spans="1:10" ht="217.5" customHeight="1">
      <c r="A233" s="60" t="s">
        <v>351</v>
      </c>
      <c r="B233" s="60"/>
      <c r="C233" s="16" t="s">
        <v>352</v>
      </c>
      <c r="D233" s="39"/>
      <c r="E233" s="12" t="s">
        <v>88</v>
      </c>
      <c r="F233" s="38">
        <v>20</v>
      </c>
      <c r="G233" s="39"/>
      <c r="H233" s="40"/>
      <c r="I233" s="41"/>
      <c r="J233" s="41">
        <f t="shared" si="9"/>
        <v>0</v>
      </c>
    </row>
    <row r="234" spans="1:10" ht="15.75" customHeight="1">
      <c r="A234" s="60"/>
      <c r="B234" s="60"/>
      <c r="C234" s="86"/>
      <c r="D234" s="39"/>
      <c r="E234" s="12"/>
      <c r="F234" s="64"/>
      <c r="G234" s="15"/>
      <c r="H234" s="98"/>
      <c r="I234" s="67"/>
      <c r="J234" s="41"/>
    </row>
    <row r="235" spans="1:10" ht="43.5" customHeight="1">
      <c r="A235" s="60" t="s">
        <v>353</v>
      </c>
      <c r="B235" s="60"/>
      <c r="C235" s="21" t="s">
        <v>440</v>
      </c>
      <c r="D235" s="39"/>
      <c r="E235" s="12" t="s">
        <v>42</v>
      </c>
      <c r="F235" s="38"/>
      <c r="G235" s="39"/>
      <c r="H235" s="40"/>
      <c r="I235" s="41"/>
      <c r="J235" s="41">
        <f>H235</f>
        <v>0</v>
      </c>
    </row>
    <row r="236" spans="1:10" ht="18.75" customHeight="1">
      <c r="A236" s="82"/>
      <c r="B236" s="82"/>
      <c r="C236" s="86"/>
      <c r="D236" s="68"/>
      <c r="E236" s="18"/>
      <c r="F236" s="64"/>
      <c r="G236" s="68"/>
      <c r="H236" s="100"/>
      <c r="I236" s="64"/>
      <c r="J236" s="64"/>
    </row>
    <row r="237" spans="1:10">
      <c r="A237" s="78" t="s">
        <v>329</v>
      </c>
      <c r="B237" s="78"/>
      <c r="C237" s="78"/>
      <c r="D237" s="78"/>
      <c r="E237" s="78"/>
      <c r="F237" s="97">
        <f>SUM(J201:J235)</f>
        <v>0</v>
      </c>
      <c r="G237" s="97"/>
      <c r="H237" s="97"/>
      <c r="I237" s="97"/>
      <c r="J237" s="97"/>
    </row>
    <row r="238" spans="1:10">
      <c r="J238" s="75"/>
    </row>
    <row r="239" spans="1:10" ht="15" customHeight="1">
      <c r="A239" s="45" t="s">
        <v>358</v>
      </c>
      <c r="B239" s="45"/>
      <c r="C239" s="45"/>
      <c r="D239" s="45"/>
      <c r="E239" s="45"/>
      <c r="F239" s="45"/>
      <c r="G239" s="45"/>
      <c r="H239" s="45"/>
      <c r="I239" s="45"/>
      <c r="J239" s="45"/>
    </row>
    <row r="240" spans="1:10" ht="15" customHeight="1">
      <c r="A240" s="45"/>
      <c r="B240" s="45"/>
      <c r="C240" s="45"/>
      <c r="D240" s="45"/>
      <c r="E240" s="45"/>
      <c r="F240" s="45"/>
      <c r="G240" s="45"/>
      <c r="H240" s="45"/>
      <c r="I240" s="45"/>
      <c r="J240" s="45"/>
    </row>
    <row r="241" spans="1:10">
      <c r="A241" s="46" t="s">
        <v>100</v>
      </c>
      <c r="B241" s="46"/>
      <c r="C241" s="46"/>
      <c r="D241" s="46"/>
      <c r="E241" s="46"/>
      <c r="F241" s="46"/>
      <c r="G241" s="46"/>
      <c r="H241" s="46"/>
      <c r="I241" s="46"/>
      <c r="J241" s="46"/>
    </row>
    <row r="242" spans="1:10">
      <c r="A242" s="34"/>
      <c r="B242" s="34"/>
      <c r="C242" s="34"/>
      <c r="D242" s="34"/>
      <c r="E242" s="34"/>
      <c r="F242" s="13"/>
      <c r="G242" s="34"/>
      <c r="H242" s="34"/>
      <c r="I242" s="34"/>
      <c r="J242" s="34"/>
    </row>
    <row r="243" spans="1:10" ht="93.75" customHeight="1">
      <c r="A243" s="60" t="s">
        <v>31</v>
      </c>
      <c r="B243" s="60"/>
      <c r="C243" s="105" t="s">
        <v>101</v>
      </c>
      <c r="D243" s="105"/>
      <c r="E243" s="105"/>
      <c r="F243" s="105"/>
      <c r="G243" s="105"/>
      <c r="H243" s="105"/>
      <c r="I243" s="105"/>
      <c r="J243" s="105"/>
    </row>
    <row r="244" spans="1:10" ht="12" customHeight="1">
      <c r="A244" s="60"/>
      <c r="B244" s="60"/>
      <c r="C244" s="63"/>
      <c r="D244" s="63"/>
      <c r="E244" s="63"/>
      <c r="F244" s="63"/>
      <c r="G244" s="63"/>
      <c r="H244" s="63"/>
      <c r="I244" s="63"/>
      <c r="J244" s="63"/>
    </row>
    <row r="245" spans="1:10" ht="15" customHeight="1">
      <c r="A245" s="42" t="s">
        <v>7</v>
      </c>
      <c r="B245" s="62"/>
      <c r="C245" s="43" t="s">
        <v>0</v>
      </c>
      <c r="D245" s="62"/>
      <c r="E245" s="44" t="s">
        <v>13</v>
      </c>
      <c r="F245" s="43" t="s">
        <v>1</v>
      </c>
      <c r="G245" s="62"/>
      <c r="H245" s="44" t="s">
        <v>14</v>
      </c>
      <c r="I245" s="62"/>
      <c r="J245" s="44" t="s">
        <v>9</v>
      </c>
    </row>
    <row r="246" spans="1:10">
      <c r="A246" s="42"/>
      <c r="B246" s="62"/>
      <c r="C246" s="43"/>
      <c r="D246" s="62"/>
      <c r="E246" s="43"/>
      <c r="F246" s="43"/>
      <c r="G246" s="62"/>
      <c r="H246" s="43"/>
      <c r="I246" s="62"/>
      <c r="J246" s="43"/>
    </row>
    <row r="248" spans="1:10">
      <c r="B248" s="22" t="s">
        <v>91</v>
      </c>
      <c r="F248" s="23"/>
    </row>
    <row r="249" spans="1:10">
      <c r="A249" s="24"/>
      <c r="F249" s="23"/>
    </row>
    <row r="250" spans="1:10">
      <c r="A250" s="37" t="s">
        <v>359</v>
      </c>
      <c r="B250" s="25" t="s">
        <v>424</v>
      </c>
      <c r="C250" s="26"/>
      <c r="F250" s="23"/>
    </row>
    <row r="251" spans="1:10">
      <c r="A251" s="37"/>
      <c r="B251" s="27" t="s">
        <v>425</v>
      </c>
      <c r="C251" s="26"/>
      <c r="F251" s="23"/>
    </row>
    <row r="252" spans="1:10">
      <c r="A252" s="37"/>
      <c r="B252" s="27" t="s">
        <v>92</v>
      </c>
      <c r="C252" s="26"/>
      <c r="F252" s="23"/>
    </row>
    <row r="253" spans="1:10">
      <c r="A253" s="37"/>
      <c r="B253" s="27" t="s">
        <v>93</v>
      </c>
      <c r="C253" s="26"/>
      <c r="F253" s="23"/>
    </row>
    <row r="254" spans="1:10">
      <c r="A254" s="37"/>
      <c r="B254" s="27" t="s">
        <v>94</v>
      </c>
      <c r="C254" s="26"/>
      <c r="F254" s="23"/>
    </row>
    <row r="255" spans="1:10">
      <c r="A255" s="37"/>
      <c r="B255" s="27" t="s">
        <v>95</v>
      </c>
      <c r="C255" s="26"/>
      <c r="F255" s="23"/>
    </row>
    <row r="256" spans="1:10">
      <c r="A256" s="37"/>
      <c r="B256" s="27" t="s">
        <v>96</v>
      </c>
      <c r="C256" s="26"/>
      <c r="F256" s="23"/>
    </row>
    <row r="257" spans="1:10">
      <c r="A257" s="37"/>
      <c r="B257" s="27" t="s">
        <v>97</v>
      </c>
      <c r="C257" s="26"/>
      <c r="F257" s="23"/>
    </row>
    <row r="258" spans="1:10">
      <c r="A258" s="37"/>
      <c r="B258" s="27" t="s">
        <v>98</v>
      </c>
      <c r="C258" s="26"/>
      <c r="F258" s="23"/>
    </row>
    <row r="259" spans="1:10">
      <c r="A259" s="37"/>
      <c r="B259" s="27" t="s">
        <v>99</v>
      </c>
      <c r="C259" s="26"/>
      <c r="F259" s="23"/>
    </row>
    <row r="260" spans="1:10">
      <c r="A260" s="37"/>
      <c r="B260" s="28" t="s">
        <v>426</v>
      </c>
      <c r="C260" s="26"/>
      <c r="F260" s="23"/>
    </row>
    <row r="261" spans="1:10" ht="17.25" customHeight="1">
      <c r="A261" s="37"/>
      <c r="B261" s="27" t="s">
        <v>427</v>
      </c>
      <c r="C261" s="26"/>
      <c r="F261" s="23"/>
    </row>
    <row r="262" spans="1:10" ht="17.25" customHeight="1">
      <c r="A262" s="37"/>
      <c r="B262" s="27" t="s">
        <v>428</v>
      </c>
      <c r="C262" s="26"/>
      <c r="F262" s="23"/>
    </row>
    <row r="263" spans="1:10" ht="9" customHeight="1">
      <c r="A263" s="26"/>
      <c r="B263" s="26"/>
      <c r="C263" s="29"/>
    </row>
    <row r="264" spans="1:10">
      <c r="A264" s="37"/>
      <c r="B264" s="29" t="s">
        <v>106</v>
      </c>
      <c r="C264" s="26"/>
      <c r="F264" s="23"/>
    </row>
    <row r="265" spans="1:10">
      <c r="A265" s="37"/>
      <c r="B265" s="30" t="s">
        <v>107</v>
      </c>
      <c r="C265" s="26"/>
      <c r="F265" s="23"/>
    </row>
    <row r="266" spans="1:10">
      <c r="A266" s="37"/>
      <c r="B266" s="30" t="s">
        <v>108</v>
      </c>
      <c r="C266" s="26"/>
      <c r="F266" s="23"/>
    </row>
    <row r="267" spans="1:10">
      <c r="A267" s="37"/>
      <c r="B267" s="30" t="s">
        <v>109</v>
      </c>
      <c r="C267" s="26"/>
      <c r="F267" s="23"/>
    </row>
    <row r="268" spans="1:10">
      <c r="A268" s="37"/>
      <c r="B268" s="30" t="s">
        <v>110</v>
      </c>
      <c r="C268" s="26"/>
      <c r="F268" s="23"/>
    </row>
    <row r="269" spans="1:10">
      <c r="A269" s="37"/>
      <c r="B269" s="30" t="s">
        <v>111</v>
      </c>
      <c r="C269" s="35" t="s">
        <v>112</v>
      </c>
      <c r="D269" s="31">
        <v>2</v>
      </c>
      <c r="E269" s="12" t="s">
        <v>80</v>
      </c>
      <c r="F269" s="38">
        <v>2</v>
      </c>
      <c r="G269" s="39"/>
      <c r="H269" s="40"/>
      <c r="I269" s="41"/>
      <c r="J269" s="41">
        <f>F269*H269</f>
        <v>0</v>
      </c>
    </row>
    <row r="270" spans="1:10">
      <c r="A270" s="26"/>
      <c r="B270" s="26"/>
      <c r="C270" s="30" t="s">
        <v>123</v>
      </c>
      <c r="J270" s="41"/>
    </row>
    <row r="271" spans="1:10">
      <c r="A271" s="37"/>
      <c r="B271" s="25" t="s">
        <v>113</v>
      </c>
      <c r="C271" s="26"/>
      <c r="F271" s="23"/>
      <c r="J271" s="41"/>
    </row>
    <row r="272" spans="1:10">
      <c r="A272" s="37"/>
      <c r="B272" s="26" t="s">
        <v>114</v>
      </c>
      <c r="C272" s="26"/>
      <c r="F272" s="23"/>
      <c r="J272" s="41"/>
    </row>
    <row r="273" spans="1:10">
      <c r="A273" s="37"/>
      <c r="B273" s="26" t="s">
        <v>115</v>
      </c>
      <c r="C273" s="26"/>
      <c r="F273" s="23"/>
      <c r="J273" s="41"/>
    </row>
    <row r="274" spans="1:10">
      <c r="A274" s="37"/>
      <c r="B274" s="26" t="s">
        <v>116</v>
      </c>
      <c r="C274" s="26"/>
      <c r="F274" s="23"/>
      <c r="J274" s="41"/>
    </row>
    <row r="275" spans="1:10">
      <c r="A275" s="37"/>
      <c r="B275" s="26" t="s">
        <v>117</v>
      </c>
      <c r="C275" s="26"/>
      <c r="F275" s="23"/>
      <c r="J275" s="41"/>
    </row>
    <row r="276" spans="1:10">
      <c r="A276" s="37"/>
      <c r="B276" s="26" t="s">
        <v>118</v>
      </c>
      <c r="C276" s="26"/>
      <c r="F276" s="23"/>
      <c r="J276" s="41"/>
    </row>
    <row r="277" spans="1:10">
      <c r="A277" s="37"/>
      <c r="B277" s="26" t="s">
        <v>119</v>
      </c>
      <c r="C277" s="26"/>
      <c r="F277" s="23"/>
      <c r="J277" s="41"/>
    </row>
    <row r="278" spans="1:10">
      <c r="A278" s="37"/>
      <c r="B278" s="26" t="s">
        <v>120</v>
      </c>
      <c r="C278" s="26"/>
      <c r="F278" s="23"/>
      <c r="J278" s="41"/>
    </row>
    <row r="279" spans="1:10">
      <c r="A279" s="37"/>
      <c r="B279" s="27" t="s">
        <v>121</v>
      </c>
      <c r="C279" s="26"/>
      <c r="F279" s="23"/>
      <c r="J279" s="41"/>
    </row>
    <row r="280" spans="1:10">
      <c r="A280" s="37"/>
      <c r="B280" s="25" t="s">
        <v>122</v>
      </c>
      <c r="C280" s="26"/>
      <c r="F280" s="23"/>
      <c r="J280" s="41"/>
    </row>
    <row r="281" spans="1:10">
      <c r="A281" s="37"/>
      <c r="B281" s="30"/>
      <c r="C281" s="30" t="s">
        <v>123</v>
      </c>
      <c r="D281" s="31">
        <v>2</v>
      </c>
      <c r="E281" s="12" t="s">
        <v>80</v>
      </c>
      <c r="F281" s="38">
        <v>2</v>
      </c>
      <c r="G281" s="39"/>
      <c r="H281" s="40"/>
      <c r="I281" s="41"/>
      <c r="J281" s="41">
        <f t="shared" ref="J281:J333" si="10">F281*H281</f>
        <v>0</v>
      </c>
    </row>
    <row r="282" spans="1:10">
      <c r="A282" s="26"/>
      <c r="B282" s="26"/>
      <c r="C282" s="26"/>
      <c r="J282" s="41"/>
    </row>
    <row r="283" spans="1:10">
      <c r="A283" s="37"/>
      <c r="B283" s="25" t="s">
        <v>113</v>
      </c>
      <c r="C283" s="26"/>
      <c r="F283" s="23"/>
      <c r="J283" s="41"/>
    </row>
    <row r="284" spans="1:10">
      <c r="A284" s="37"/>
      <c r="B284" s="26" t="s">
        <v>114</v>
      </c>
      <c r="C284" s="26"/>
      <c r="F284" s="23"/>
      <c r="J284" s="41"/>
    </row>
    <row r="285" spans="1:10">
      <c r="A285" s="37"/>
      <c r="B285" s="26" t="s">
        <v>124</v>
      </c>
      <c r="C285" s="26"/>
      <c r="F285" s="23"/>
      <c r="J285" s="41"/>
    </row>
    <row r="286" spans="1:10">
      <c r="A286" s="37"/>
      <c r="B286" s="26" t="s">
        <v>125</v>
      </c>
      <c r="C286" s="26"/>
      <c r="F286" s="23"/>
      <c r="J286" s="41"/>
    </row>
    <row r="287" spans="1:10">
      <c r="A287" s="37"/>
      <c r="B287" s="26" t="s">
        <v>117</v>
      </c>
      <c r="C287" s="26"/>
      <c r="F287" s="23"/>
      <c r="J287" s="41"/>
    </row>
    <row r="288" spans="1:10">
      <c r="A288" s="37"/>
      <c r="B288" s="26" t="s">
        <v>118</v>
      </c>
      <c r="C288" s="26"/>
      <c r="F288" s="23"/>
      <c r="J288" s="41"/>
    </row>
    <row r="289" spans="1:10">
      <c r="A289" s="37"/>
      <c r="B289" s="26" t="s">
        <v>119</v>
      </c>
      <c r="C289" s="26"/>
      <c r="F289" s="23"/>
      <c r="J289" s="41"/>
    </row>
    <row r="290" spans="1:10">
      <c r="A290" s="37"/>
      <c r="B290" s="26" t="s">
        <v>120</v>
      </c>
      <c r="C290" s="26"/>
      <c r="F290" s="23"/>
      <c r="J290" s="41"/>
    </row>
    <row r="291" spans="1:10">
      <c r="A291" s="37"/>
      <c r="B291" s="27" t="s">
        <v>121</v>
      </c>
      <c r="C291" s="26"/>
      <c r="F291" s="23"/>
      <c r="J291" s="41"/>
    </row>
    <row r="292" spans="1:10">
      <c r="A292" s="37"/>
      <c r="B292" s="25" t="s">
        <v>126</v>
      </c>
      <c r="C292" s="26"/>
      <c r="F292" s="23"/>
      <c r="J292" s="41"/>
    </row>
    <row r="293" spans="1:10">
      <c r="A293" s="37"/>
      <c r="B293" s="30"/>
      <c r="C293" s="30" t="s">
        <v>123</v>
      </c>
      <c r="D293" s="31">
        <v>2</v>
      </c>
      <c r="E293" s="12" t="s">
        <v>80</v>
      </c>
      <c r="F293" s="38">
        <v>2</v>
      </c>
      <c r="G293" s="39"/>
      <c r="H293" s="40"/>
      <c r="I293" s="41"/>
      <c r="J293" s="41">
        <f t="shared" si="10"/>
        <v>0</v>
      </c>
    </row>
    <row r="294" spans="1:10">
      <c r="A294" s="37"/>
      <c r="B294" s="30"/>
      <c r="C294" s="30"/>
      <c r="D294" s="31"/>
      <c r="E294" s="12"/>
      <c r="F294" s="64"/>
      <c r="G294" s="15"/>
      <c r="H294" s="98"/>
      <c r="I294" s="67"/>
      <c r="J294" s="41"/>
    </row>
    <row r="295" spans="1:10">
      <c r="A295" s="37" t="s">
        <v>360</v>
      </c>
      <c r="B295" s="29" t="s">
        <v>429</v>
      </c>
      <c r="C295" s="26"/>
      <c r="F295" s="23"/>
      <c r="J295" s="41"/>
    </row>
    <row r="296" spans="1:10">
      <c r="A296" s="37"/>
      <c r="B296" s="26" t="s">
        <v>127</v>
      </c>
      <c r="C296" s="26"/>
      <c r="F296" s="23"/>
      <c r="J296" s="41"/>
    </row>
    <row r="297" spans="1:10">
      <c r="A297" s="37"/>
      <c r="B297" s="26"/>
      <c r="C297" s="26" t="s">
        <v>415</v>
      </c>
      <c r="D297" s="15">
        <v>18</v>
      </c>
      <c r="E297" s="12" t="s">
        <v>88</v>
      </c>
      <c r="F297" s="38">
        <v>22</v>
      </c>
      <c r="G297" s="39"/>
      <c r="H297" s="40"/>
      <c r="I297" s="41"/>
      <c r="J297" s="41">
        <f t="shared" si="10"/>
        <v>0</v>
      </c>
    </row>
    <row r="298" spans="1:10">
      <c r="A298" s="37"/>
      <c r="B298" s="26"/>
      <c r="C298" s="26" t="s">
        <v>416</v>
      </c>
      <c r="D298" s="15">
        <v>18</v>
      </c>
      <c r="E298" s="12" t="s">
        <v>88</v>
      </c>
      <c r="F298" s="38">
        <v>22</v>
      </c>
      <c r="G298" s="39"/>
      <c r="H298" s="40"/>
      <c r="I298" s="41"/>
      <c r="J298" s="41">
        <f t="shared" si="10"/>
        <v>0</v>
      </c>
    </row>
    <row r="299" spans="1:10">
      <c r="A299" s="37"/>
      <c r="B299" s="30"/>
      <c r="C299" s="30"/>
      <c r="D299" s="31"/>
      <c r="E299" s="12"/>
      <c r="F299" s="64"/>
      <c r="G299" s="15"/>
      <c r="H299" s="98"/>
      <c r="I299" s="67"/>
      <c r="J299" s="41"/>
    </row>
    <row r="300" spans="1:10" ht="12.75" customHeight="1">
      <c r="A300" s="37" t="s">
        <v>361</v>
      </c>
      <c r="B300" s="25" t="s">
        <v>430</v>
      </c>
      <c r="C300" s="26"/>
      <c r="F300" s="23"/>
      <c r="J300" s="41"/>
    </row>
    <row r="301" spans="1:10" ht="12.75" customHeight="1">
      <c r="A301" s="37"/>
      <c r="B301" s="27" t="s">
        <v>128</v>
      </c>
      <c r="C301" s="26"/>
      <c r="F301" s="23"/>
      <c r="J301" s="41"/>
    </row>
    <row r="302" spans="1:10" ht="12.75" customHeight="1">
      <c r="A302" s="37"/>
      <c r="B302" s="27" t="s">
        <v>135</v>
      </c>
      <c r="C302" s="26"/>
      <c r="F302" s="23"/>
      <c r="J302" s="41"/>
    </row>
    <row r="303" spans="1:10">
      <c r="A303" s="37"/>
      <c r="B303" s="27" t="s">
        <v>129</v>
      </c>
      <c r="C303" s="26"/>
      <c r="F303" s="23"/>
      <c r="J303" s="41"/>
    </row>
    <row r="304" spans="1:10">
      <c r="A304" s="37"/>
      <c r="B304" s="27" t="s">
        <v>130</v>
      </c>
      <c r="C304" s="26"/>
      <c r="F304" s="23"/>
      <c r="J304" s="41"/>
    </row>
    <row r="305" spans="1:10">
      <c r="A305" s="37"/>
      <c r="B305" s="27" t="s">
        <v>131</v>
      </c>
      <c r="C305" s="26"/>
      <c r="F305" s="23"/>
      <c r="J305" s="41"/>
    </row>
    <row r="306" spans="1:10">
      <c r="A306" s="37"/>
      <c r="B306" s="27" t="s">
        <v>132</v>
      </c>
      <c r="C306" s="26"/>
      <c r="F306" s="23"/>
      <c r="J306" s="41"/>
    </row>
    <row r="307" spans="1:10">
      <c r="A307" s="37"/>
      <c r="B307" s="26" t="s">
        <v>133</v>
      </c>
      <c r="C307" s="26"/>
      <c r="F307" s="23"/>
      <c r="J307" s="41"/>
    </row>
    <row r="308" spans="1:10">
      <c r="A308" s="37"/>
      <c r="B308" s="29" t="s">
        <v>134</v>
      </c>
      <c r="C308" s="26"/>
      <c r="F308" s="23"/>
      <c r="J308" s="41"/>
    </row>
    <row r="309" spans="1:10">
      <c r="A309" s="37"/>
      <c r="B309" s="26"/>
      <c r="C309" s="26" t="s">
        <v>435</v>
      </c>
      <c r="D309" s="31">
        <v>4</v>
      </c>
      <c r="E309" s="12" t="s">
        <v>80</v>
      </c>
      <c r="F309" s="38">
        <v>4</v>
      </c>
      <c r="G309" s="39"/>
      <c r="H309" s="40"/>
      <c r="I309" s="41"/>
      <c r="J309" s="41">
        <f t="shared" si="10"/>
        <v>0</v>
      </c>
    </row>
    <row r="310" spans="1:10">
      <c r="A310" s="37"/>
      <c r="B310" s="26"/>
      <c r="C310" s="26"/>
      <c r="D310" s="31"/>
      <c r="E310" s="12"/>
      <c r="F310" s="64"/>
      <c r="G310" s="15"/>
      <c r="H310" s="98"/>
      <c r="I310" s="67"/>
      <c r="J310" s="41"/>
    </row>
    <row r="311" spans="1:10">
      <c r="A311" s="37" t="s">
        <v>362</v>
      </c>
      <c r="B311" s="25" t="s">
        <v>136</v>
      </c>
      <c r="C311" s="26"/>
      <c r="F311" s="23"/>
      <c r="J311" s="41"/>
    </row>
    <row r="312" spans="1:10">
      <c r="A312" s="37"/>
      <c r="B312" s="27" t="s">
        <v>137</v>
      </c>
      <c r="C312" s="26"/>
      <c r="F312" s="23"/>
      <c r="J312" s="41"/>
    </row>
    <row r="313" spans="1:10">
      <c r="A313" s="37"/>
      <c r="B313" s="27" t="s">
        <v>138</v>
      </c>
      <c r="C313" s="26"/>
      <c r="F313" s="23"/>
      <c r="J313" s="41"/>
    </row>
    <row r="314" spans="1:10">
      <c r="A314" s="37"/>
      <c r="B314" s="47" t="s">
        <v>139</v>
      </c>
      <c r="C314" s="47"/>
      <c r="D314" s="15">
        <v>30</v>
      </c>
      <c r="E314" s="12" t="s">
        <v>88</v>
      </c>
      <c r="F314" s="38">
        <v>35</v>
      </c>
      <c r="G314" s="39"/>
      <c r="H314" s="40"/>
      <c r="I314" s="41"/>
      <c r="J314" s="41">
        <f t="shared" si="10"/>
        <v>0</v>
      </c>
    </row>
    <row r="315" spans="1:10">
      <c r="A315" s="37"/>
      <c r="B315" s="26"/>
      <c r="C315" s="26"/>
      <c r="D315" s="31"/>
      <c r="E315" s="12"/>
      <c r="F315" s="64"/>
      <c r="G315" s="15"/>
      <c r="H315" s="98"/>
      <c r="I315" s="67"/>
      <c r="J315" s="41"/>
    </row>
    <row r="316" spans="1:10">
      <c r="A316" s="37" t="s">
        <v>363</v>
      </c>
      <c r="B316" s="27" t="s">
        <v>140</v>
      </c>
      <c r="C316" s="26"/>
      <c r="F316" s="23"/>
      <c r="J316" s="41"/>
    </row>
    <row r="317" spans="1:10">
      <c r="A317" s="37"/>
      <c r="B317" s="27" t="s">
        <v>141</v>
      </c>
      <c r="C317" s="26"/>
      <c r="F317" s="23"/>
      <c r="J317" s="41"/>
    </row>
    <row r="318" spans="1:10">
      <c r="A318" s="37"/>
      <c r="B318" s="26" t="s">
        <v>431</v>
      </c>
      <c r="C318" s="26"/>
      <c r="F318" s="23"/>
      <c r="J318" s="41"/>
    </row>
    <row r="319" spans="1:10">
      <c r="A319" s="37"/>
      <c r="B319" s="47" t="s">
        <v>456</v>
      </c>
      <c r="C319" s="47"/>
      <c r="D319" s="15">
        <v>30</v>
      </c>
      <c r="E319" s="12" t="s">
        <v>88</v>
      </c>
      <c r="F319" s="38">
        <v>35</v>
      </c>
      <c r="G319" s="39"/>
      <c r="H319" s="40"/>
      <c r="I319" s="41"/>
      <c r="J319" s="41">
        <f t="shared" si="10"/>
        <v>0</v>
      </c>
    </row>
    <row r="320" spans="1:10">
      <c r="A320" s="37"/>
      <c r="B320" s="26"/>
      <c r="C320" s="26"/>
      <c r="D320" s="31"/>
      <c r="E320" s="12"/>
      <c r="F320" s="64"/>
      <c r="G320" s="15"/>
      <c r="H320" s="98"/>
      <c r="I320" s="67"/>
      <c r="J320" s="41"/>
    </row>
    <row r="321" spans="1:10">
      <c r="A321" s="37" t="s">
        <v>364</v>
      </c>
      <c r="B321" s="36" t="s">
        <v>432</v>
      </c>
      <c r="C321" s="26"/>
      <c r="F321" s="23"/>
      <c r="J321" s="41"/>
    </row>
    <row r="322" spans="1:10" ht="12.75" customHeight="1">
      <c r="A322" s="37"/>
      <c r="B322" s="35" t="s">
        <v>142</v>
      </c>
      <c r="C322" s="26"/>
      <c r="F322" s="23"/>
      <c r="J322" s="41"/>
    </row>
    <row r="323" spans="1:10" ht="12.75" customHeight="1">
      <c r="A323" s="37"/>
      <c r="B323" s="35" t="s">
        <v>143</v>
      </c>
      <c r="C323" s="26"/>
      <c r="F323" s="23"/>
      <c r="J323" s="41"/>
    </row>
    <row r="324" spans="1:10" ht="12.75" customHeight="1">
      <c r="A324" s="37"/>
      <c r="B324" s="35" t="s">
        <v>144</v>
      </c>
      <c r="C324" s="26"/>
      <c r="F324" s="23"/>
      <c r="J324" s="41"/>
    </row>
    <row r="325" spans="1:10" ht="12.75" customHeight="1">
      <c r="A325" s="37"/>
      <c r="B325" s="35" t="s">
        <v>145</v>
      </c>
      <c r="C325" s="26"/>
      <c r="F325" s="23"/>
      <c r="J325" s="41"/>
    </row>
    <row r="326" spans="1:10" ht="12.75" customHeight="1">
      <c r="A326" s="37"/>
      <c r="B326" s="35" t="s">
        <v>146</v>
      </c>
      <c r="C326" s="26"/>
      <c r="F326" s="23"/>
      <c r="J326" s="41"/>
    </row>
    <row r="327" spans="1:10" ht="12.75" customHeight="1">
      <c r="A327" s="37"/>
      <c r="B327" s="35" t="s">
        <v>147</v>
      </c>
      <c r="C327" s="26"/>
      <c r="F327" s="23"/>
      <c r="J327" s="41"/>
    </row>
    <row r="328" spans="1:10" ht="12.75" customHeight="1">
      <c r="A328" s="37"/>
      <c r="B328" s="35" t="s">
        <v>148</v>
      </c>
      <c r="C328" s="26"/>
      <c r="F328" s="23"/>
      <c r="J328" s="41"/>
    </row>
    <row r="329" spans="1:10" ht="12.75" customHeight="1">
      <c r="A329" s="37"/>
      <c r="B329" s="35" t="s">
        <v>149</v>
      </c>
      <c r="C329" s="26"/>
      <c r="F329" s="23"/>
      <c r="J329" s="41"/>
    </row>
    <row r="330" spans="1:10" ht="12.75" customHeight="1">
      <c r="A330" s="37"/>
      <c r="B330" s="35" t="s">
        <v>441</v>
      </c>
      <c r="C330" s="26"/>
      <c r="F330" s="23"/>
      <c r="J330" s="41"/>
    </row>
    <row r="331" spans="1:10" ht="12.75" customHeight="1">
      <c r="A331" s="37"/>
      <c r="B331" s="47" t="s">
        <v>150</v>
      </c>
      <c r="C331" s="47"/>
      <c r="D331" s="31">
        <v>2</v>
      </c>
      <c r="E331" s="12" t="s">
        <v>37</v>
      </c>
      <c r="F331" s="38">
        <v>2</v>
      </c>
      <c r="G331" s="39"/>
      <c r="H331" s="40"/>
      <c r="I331" s="41"/>
      <c r="J331" s="41">
        <f t="shared" si="10"/>
        <v>0</v>
      </c>
    </row>
    <row r="332" spans="1:10">
      <c r="A332" s="37"/>
      <c r="B332" s="26"/>
      <c r="C332" s="26"/>
      <c r="D332" s="31"/>
      <c r="E332" s="12"/>
      <c r="F332" s="64"/>
      <c r="G332" s="15"/>
      <c r="H332" s="98"/>
      <c r="I332" s="67"/>
      <c r="J332" s="41"/>
    </row>
    <row r="333" spans="1:10" ht="17.25" customHeight="1">
      <c r="A333" s="37" t="s">
        <v>365</v>
      </c>
      <c r="B333" s="48" t="s">
        <v>433</v>
      </c>
      <c r="C333" s="48"/>
      <c r="D333" s="31">
        <v>2</v>
      </c>
      <c r="E333" s="12" t="s">
        <v>37</v>
      </c>
      <c r="F333" s="38">
        <v>2</v>
      </c>
      <c r="G333" s="39"/>
      <c r="H333" s="40"/>
      <c r="I333" s="41"/>
      <c r="J333" s="41">
        <f t="shared" si="10"/>
        <v>0</v>
      </c>
    </row>
    <row r="335" spans="1:10">
      <c r="A335" s="78" t="s">
        <v>104</v>
      </c>
      <c r="B335" s="78"/>
      <c r="C335" s="78"/>
      <c r="D335" s="78"/>
      <c r="E335" s="78"/>
      <c r="F335" s="97">
        <f>SUM(J250:J333)</f>
        <v>0</v>
      </c>
      <c r="G335" s="97"/>
      <c r="H335" s="97"/>
      <c r="I335" s="97"/>
      <c r="J335" s="97"/>
    </row>
    <row r="336" spans="1:10">
      <c r="J336" s="75"/>
    </row>
    <row r="337" spans="1:10" ht="15" customHeight="1">
      <c r="A337" s="45" t="s">
        <v>366</v>
      </c>
      <c r="B337" s="45"/>
      <c r="C337" s="45"/>
      <c r="D337" s="45"/>
      <c r="E337" s="45"/>
      <c r="F337" s="45"/>
      <c r="G337" s="45"/>
      <c r="H337" s="45"/>
      <c r="I337" s="45"/>
      <c r="J337" s="45"/>
    </row>
    <row r="338" spans="1:10" ht="15" customHeight="1">
      <c r="A338" s="45"/>
      <c r="B338" s="45"/>
      <c r="C338" s="45"/>
      <c r="D338" s="45"/>
      <c r="E338" s="45"/>
      <c r="F338" s="45"/>
      <c r="G338" s="45"/>
      <c r="H338" s="45"/>
      <c r="I338" s="45"/>
      <c r="J338" s="45"/>
    </row>
    <row r="339" spans="1:10" ht="25.5" customHeight="1">
      <c r="A339" s="60"/>
      <c r="B339" s="60"/>
      <c r="C339" s="105"/>
      <c r="D339" s="105"/>
      <c r="E339" s="105"/>
      <c r="F339" s="105"/>
      <c r="G339" s="105"/>
      <c r="H339" s="105"/>
      <c r="I339" s="105"/>
      <c r="J339" s="105"/>
    </row>
    <row r="340" spans="1:10" ht="15" customHeight="1">
      <c r="A340" s="42" t="s">
        <v>7</v>
      </c>
      <c r="B340" s="62"/>
      <c r="C340" s="43" t="s">
        <v>0</v>
      </c>
      <c r="D340" s="62"/>
      <c r="E340" s="44" t="s">
        <v>13</v>
      </c>
      <c r="F340" s="43" t="s">
        <v>1</v>
      </c>
      <c r="G340" s="62"/>
      <c r="H340" s="44" t="s">
        <v>14</v>
      </c>
      <c r="I340" s="62"/>
      <c r="J340" s="44" t="s">
        <v>9</v>
      </c>
    </row>
    <row r="341" spans="1:10">
      <c r="A341" s="42"/>
      <c r="B341" s="62"/>
      <c r="C341" s="43"/>
      <c r="D341" s="62"/>
      <c r="E341" s="43"/>
      <c r="F341" s="43"/>
      <c r="G341" s="62"/>
      <c r="H341" s="43"/>
      <c r="I341" s="62"/>
      <c r="J341" s="43"/>
    </row>
    <row r="343" spans="1:10" ht="124.5" customHeight="1">
      <c r="A343" s="106" t="s">
        <v>367</v>
      </c>
      <c r="C343" s="14" t="s">
        <v>442</v>
      </c>
      <c r="E343" s="12" t="s">
        <v>34</v>
      </c>
      <c r="F343" s="38">
        <f>4*1.25</f>
        <v>5</v>
      </c>
      <c r="G343" s="39"/>
      <c r="H343" s="40"/>
      <c r="I343" s="41"/>
      <c r="J343" s="41">
        <f>F343*H343</f>
        <v>0</v>
      </c>
    </row>
    <row r="344" spans="1:10">
      <c r="C344" s="26"/>
      <c r="J344" s="41"/>
    </row>
    <row r="345" spans="1:10" ht="81.75" customHeight="1">
      <c r="A345" s="106" t="s">
        <v>368</v>
      </c>
      <c r="C345" s="16" t="s">
        <v>102</v>
      </c>
      <c r="E345" s="12" t="s">
        <v>34</v>
      </c>
      <c r="F345" s="38">
        <v>100</v>
      </c>
      <c r="G345" s="39"/>
      <c r="H345" s="40"/>
      <c r="I345" s="41"/>
      <c r="J345" s="41">
        <f t="shared" ref="J345" si="11">F345*H345</f>
        <v>0</v>
      </c>
    </row>
    <row r="347" spans="1:10">
      <c r="A347" s="78" t="s">
        <v>77</v>
      </c>
      <c r="B347" s="78"/>
      <c r="C347" s="78"/>
      <c r="D347" s="78"/>
      <c r="E347" s="78"/>
      <c r="F347" s="97">
        <f>SUM(J343:J345)</f>
        <v>0</v>
      </c>
      <c r="G347" s="97"/>
      <c r="H347" s="97"/>
      <c r="I347" s="97"/>
      <c r="J347" s="97"/>
    </row>
    <row r="351" spans="1:10" ht="15" customHeight="1">
      <c r="A351" s="45" t="s">
        <v>248</v>
      </c>
      <c r="B351" s="45"/>
      <c r="C351" s="45"/>
      <c r="D351" s="45"/>
      <c r="E351" s="45"/>
      <c r="F351" s="45"/>
      <c r="G351" s="45"/>
      <c r="H351" s="45"/>
      <c r="I351" s="45"/>
      <c r="J351" s="45"/>
    </row>
    <row r="352" spans="1:10" ht="15" customHeight="1">
      <c r="A352" s="45"/>
      <c r="B352" s="45"/>
      <c r="C352" s="45"/>
      <c r="D352" s="45"/>
      <c r="E352" s="45"/>
      <c r="F352" s="45"/>
      <c r="G352" s="45"/>
      <c r="H352" s="45"/>
      <c r="I352" s="45"/>
      <c r="J352" s="45"/>
    </row>
    <row r="355" spans="1:10" ht="19.5" customHeight="1">
      <c r="A355" s="107" t="s">
        <v>2</v>
      </c>
      <c r="B355" s="60"/>
      <c r="C355" s="32" t="s">
        <v>62</v>
      </c>
      <c r="D355" s="83"/>
      <c r="E355" s="108"/>
      <c r="F355" s="109">
        <f>F40</f>
        <v>0</v>
      </c>
      <c r="G355" s="109"/>
      <c r="H355" s="109"/>
      <c r="I355" s="109"/>
      <c r="J355" s="109"/>
    </row>
    <row r="356" spans="1:10">
      <c r="C356" s="26"/>
      <c r="D356" s="26"/>
      <c r="E356" s="26"/>
      <c r="G356" s="26"/>
      <c r="H356" s="26"/>
      <c r="I356" s="26"/>
      <c r="J356" s="26"/>
    </row>
    <row r="357" spans="1:10" ht="19.5" customHeight="1">
      <c r="A357" s="107" t="s">
        <v>22</v>
      </c>
      <c r="B357" s="60"/>
      <c r="C357" s="32" t="s">
        <v>10</v>
      </c>
      <c r="D357" s="83"/>
      <c r="E357" s="108"/>
      <c r="F357" s="109">
        <f>F90</f>
        <v>0</v>
      </c>
      <c r="G357" s="109"/>
      <c r="H357" s="109"/>
      <c r="I357" s="109"/>
      <c r="J357" s="109"/>
    </row>
    <row r="358" spans="1:10">
      <c r="C358" s="26"/>
      <c r="D358" s="26"/>
      <c r="E358" s="26"/>
      <c r="F358" s="110"/>
      <c r="G358" s="110"/>
      <c r="H358" s="110"/>
      <c r="I358" s="110"/>
      <c r="J358" s="110"/>
    </row>
    <row r="359" spans="1:10" ht="19.5" customHeight="1">
      <c r="A359" s="107" t="s">
        <v>25</v>
      </c>
      <c r="B359" s="60"/>
      <c r="C359" s="32" t="s">
        <v>12</v>
      </c>
      <c r="D359" s="83"/>
      <c r="E359" s="108"/>
      <c r="F359" s="109">
        <f>F109</f>
        <v>0</v>
      </c>
      <c r="G359" s="109"/>
      <c r="H359" s="109"/>
      <c r="I359" s="109"/>
      <c r="J359" s="109"/>
    </row>
    <row r="360" spans="1:10">
      <c r="C360" s="26"/>
      <c r="D360" s="26"/>
      <c r="E360" s="26"/>
      <c r="F360" s="110"/>
      <c r="G360" s="110"/>
      <c r="H360" s="110"/>
      <c r="I360" s="110"/>
      <c r="J360" s="110"/>
    </row>
    <row r="361" spans="1:10" ht="19.5" customHeight="1">
      <c r="A361" s="107" t="s">
        <v>26</v>
      </c>
      <c r="B361" s="60"/>
      <c r="C361" s="32" t="s">
        <v>63</v>
      </c>
      <c r="D361" s="83"/>
      <c r="E361" s="108"/>
      <c r="F361" s="109">
        <f>F136</f>
        <v>0</v>
      </c>
      <c r="G361" s="109"/>
      <c r="H361" s="109"/>
      <c r="I361" s="109"/>
      <c r="J361" s="109"/>
    </row>
    <row r="362" spans="1:10">
      <c r="C362" s="26"/>
      <c r="D362" s="26"/>
      <c r="E362" s="26"/>
      <c r="F362" s="110"/>
      <c r="G362" s="110"/>
      <c r="H362" s="110"/>
      <c r="I362" s="110"/>
      <c r="J362" s="110"/>
    </row>
    <row r="363" spans="1:10" ht="19.5" customHeight="1">
      <c r="A363" s="107" t="s">
        <v>27</v>
      </c>
      <c r="B363" s="60"/>
      <c r="C363" s="32" t="s">
        <v>103</v>
      </c>
      <c r="D363" s="83"/>
      <c r="E363" s="108"/>
      <c r="F363" s="109">
        <f>F152</f>
        <v>0</v>
      </c>
      <c r="G363" s="109"/>
      <c r="H363" s="109"/>
      <c r="I363" s="109"/>
      <c r="J363" s="109"/>
    </row>
    <row r="364" spans="1:10">
      <c r="C364" s="26"/>
      <c r="D364" s="26"/>
      <c r="E364" s="26"/>
      <c r="F364" s="110"/>
      <c r="G364" s="110"/>
      <c r="H364" s="110"/>
      <c r="I364" s="110"/>
      <c r="J364" s="110"/>
    </row>
    <row r="365" spans="1:10" ht="19.5" customHeight="1">
      <c r="A365" s="107" t="s">
        <v>28</v>
      </c>
      <c r="B365" s="60"/>
      <c r="C365" s="32" t="s">
        <v>369</v>
      </c>
      <c r="D365" s="83"/>
      <c r="E365" s="108"/>
      <c r="F365" s="109">
        <f>F172</f>
        <v>0</v>
      </c>
      <c r="G365" s="109"/>
      <c r="H365" s="109"/>
      <c r="I365" s="109"/>
      <c r="J365" s="109"/>
    </row>
    <row r="366" spans="1:10">
      <c r="C366" s="26"/>
      <c r="D366" s="26"/>
      <c r="E366" s="26"/>
      <c r="F366" s="110"/>
      <c r="G366" s="110"/>
      <c r="H366" s="110"/>
      <c r="I366" s="110"/>
      <c r="J366" s="110"/>
    </row>
    <row r="367" spans="1:10" ht="19.5" customHeight="1">
      <c r="A367" s="107" t="s">
        <v>29</v>
      </c>
      <c r="B367" s="60"/>
      <c r="C367" s="32" t="s">
        <v>370</v>
      </c>
      <c r="D367" s="83"/>
      <c r="E367" s="108"/>
      <c r="F367" s="109">
        <f>F189</f>
        <v>0</v>
      </c>
      <c r="G367" s="109"/>
      <c r="H367" s="109"/>
      <c r="I367" s="109"/>
      <c r="J367" s="109"/>
    </row>
    <row r="368" spans="1:10" ht="19.5" customHeight="1">
      <c r="A368" s="107"/>
      <c r="B368" s="60"/>
      <c r="C368" s="32"/>
      <c r="D368" s="68"/>
      <c r="E368" s="108"/>
      <c r="F368" s="111"/>
      <c r="G368" s="111"/>
      <c r="H368" s="111"/>
      <c r="I368" s="111"/>
      <c r="J368" s="111"/>
    </row>
    <row r="369" spans="1:10" ht="19.5" customHeight="1">
      <c r="A369" s="107" t="s">
        <v>30</v>
      </c>
      <c r="B369" s="60"/>
      <c r="C369" s="32" t="s">
        <v>371</v>
      </c>
      <c r="D369" s="83"/>
      <c r="E369" s="108"/>
      <c r="F369" s="109">
        <f>F237</f>
        <v>0</v>
      </c>
      <c r="G369" s="112"/>
      <c r="H369" s="112"/>
      <c r="I369" s="112"/>
      <c r="J369" s="112"/>
    </row>
    <row r="370" spans="1:10">
      <c r="C370" s="26"/>
      <c r="D370" s="26"/>
      <c r="E370" s="26"/>
      <c r="F370" s="110"/>
      <c r="G370" s="110"/>
      <c r="H370" s="110"/>
      <c r="I370" s="110"/>
      <c r="J370" s="110"/>
    </row>
    <row r="371" spans="1:10" ht="19.5" customHeight="1">
      <c r="A371" s="107" t="s">
        <v>31</v>
      </c>
      <c r="B371" s="60"/>
      <c r="C371" s="32" t="s">
        <v>105</v>
      </c>
      <c r="D371" s="83"/>
      <c r="E371" s="108"/>
      <c r="F371" s="109">
        <f>F335</f>
        <v>0</v>
      </c>
      <c r="G371" s="109"/>
      <c r="H371" s="109"/>
      <c r="I371" s="109"/>
      <c r="J371" s="109"/>
    </row>
    <row r="372" spans="1:10" ht="19.5" customHeight="1">
      <c r="A372" s="107"/>
      <c r="B372" s="60"/>
      <c r="C372" s="32"/>
      <c r="D372" s="68"/>
      <c r="E372" s="108"/>
      <c r="F372" s="111"/>
      <c r="G372" s="111"/>
      <c r="H372" s="111"/>
      <c r="I372" s="111"/>
      <c r="J372" s="111"/>
    </row>
    <row r="373" spans="1:10" ht="19.5" customHeight="1">
      <c r="A373" s="107" t="s">
        <v>203</v>
      </c>
      <c r="B373" s="60"/>
      <c r="C373" s="32" t="s">
        <v>78</v>
      </c>
      <c r="D373" s="83"/>
      <c r="E373" s="108"/>
      <c r="F373" s="109">
        <f>F347</f>
        <v>0</v>
      </c>
      <c r="G373" s="112"/>
      <c r="H373" s="112"/>
      <c r="I373" s="112"/>
      <c r="J373" s="112"/>
    </row>
    <row r="374" spans="1:10" ht="19.5" customHeight="1">
      <c r="A374" s="107"/>
      <c r="B374" s="60"/>
      <c r="C374" s="33"/>
      <c r="D374" s="15"/>
      <c r="E374" s="113"/>
      <c r="F374" s="114"/>
      <c r="G374" s="107"/>
      <c r="H374" s="107"/>
      <c r="I374" s="107"/>
      <c r="J374" s="107"/>
    </row>
    <row r="375" spans="1:10" ht="21" customHeight="1">
      <c r="A375" s="115" t="s">
        <v>251</v>
      </c>
      <c r="B375" s="115"/>
      <c r="C375" s="115"/>
      <c r="D375" s="115"/>
      <c r="E375" s="115"/>
      <c r="F375" s="115"/>
      <c r="G375" s="116"/>
      <c r="H375" s="117"/>
      <c r="I375" s="118"/>
      <c r="J375" s="119">
        <f>SUM(F355:J373)</f>
        <v>0</v>
      </c>
    </row>
  </sheetData>
  <sheetProtection password="D0ED" sheet="1" objects="1" scenarios="1"/>
  <protectedRanges>
    <protectedRange sqref="H12:H345 C106 C270 C281 C293" name="Raspon1"/>
  </protectedRanges>
  <mergeCells count="126">
    <mergeCell ref="A40:E40"/>
    <mergeCell ref="F40:J40"/>
    <mergeCell ref="A42:J43"/>
    <mergeCell ref="A44:J44"/>
    <mergeCell ref="C46:J46"/>
    <mergeCell ref="A3:J4"/>
    <mergeCell ref="A5:J5"/>
    <mergeCell ref="C6:J6"/>
    <mergeCell ref="A8:A9"/>
    <mergeCell ref="C8:C9"/>
    <mergeCell ref="E8:E9"/>
    <mergeCell ref="F8:F9"/>
    <mergeCell ref="H8:H9"/>
    <mergeCell ref="J8:J9"/>
    <mergeCell ref="J48:J49"/>
    <mergeCell ref="A90:E90"/>
    <mergeCell ref="F90:J90"/>
    <mergeCell ref="A48:A49"/>
    <mergeCell ref="C48:C49"/>
    <mergeCell ref="E48:E49"/>
    <mergeCell ref="F48:F49"/>
    <mergeCell ref="H48:H49"/>
    <mergeCell ref="A109:E109"/>
    <mergeCell ref="F109:J109"/>
    <mergeCell ref="A111:J112"/>
    <mergeCell ref="A92:J93"/>
    <mergeCell ref="A94:J94"/>
    <mergeCell ref="C96:J96"/>
    <mergeCell ref="A98:A99"/>
    <mergeCell ref="C98:C99"/>
    <mergeCell ref="E98:E99"/>
    <mergeCell ref="F98:F99"/>
    <mergeCell ref="H98:H99"/>
    <mergeCell ref="J98:J99"/>
    <mergeCell ref="A156:J156"/>
    <mergeCell ref="C158:J158"/>
    <mergeCell ref="A160:A161"/>
    <mergeCell ref="C160:C161"/>
    <mergeCell ref="E160:E161"/>
    <mergeCell ref="F160:F161"/>
    <mergeCell ref="H160:H161"/>
    <mergeCell ref="J160:J161"/>
    <mergeCell ref="A172:E172"/>
    <mergeCell ref="F172:J172"/>
    <mergeCell ref="A138:J139"/>
    <mergeCell ref="A140:J140"/>
    <mergeCell ref="C142:J142"/>
    <mergeCell ref="A136:E136"/>
    <mergeCell ref="F136:J136"/>
    <mergeCell ref="A113:J113"/>
    <mergeCell ref="C115:J115"/>
    <mergeCell ref="A117:A118"/>
    <mergeCell ref="C117:C118"/>
    <mergeCell ref="E117:E118"/>
    <mergeCell ref="F117:F118"/>
    <mergeCell ref="H117:H118"/>
    <mergeCell ref="J117:J118"/>
    <mergeCell ref="A375:F375"/>
    <mergeCell ref="F371:J371"/>
    <mergeCell ref="F373:J373"/>
    <mergeCell ref="C195:J195"/>
    <mergeCell ref="A197:A198"/>
    <mergeCell ref="C197:C198"/>
    <mergeCell ref="E197:E198"/>
    <mergeCell ref="F197:F198"/>
    <mergeCell ref="H197:H198"/>
    <mergeCell ref="J197:J198"/>
    <mergeCell ref="A237:E237"/>
    <mergeCell ref="F237:J237"/>
    <mergeCell ref="B331:C331"/>
    <mergeCell ref="B333:C333"/>
    <mergeCell ref="A335:E335"/>
    <mergeCell ref="B314:C314"/>
    <mergeCell ref="B319:C319"/>
    <mergeCell ref="A337:J338"/>
    <mergeCell ref="A340:A341"/>
    <mergeCell ref="C340:C341"/>
    <mergeCell ref="E340:E341"/>
    <mergeCell ref="F340:F341"/>
    <mergeCell ref="H340:H341"/>
    <mergeCell ref="J340:J341"/>
    <mergeCell ref="C339:J339"/>
    <mergeCell ref="A241:J241"/>
    <mergeCell ref="C243:J243"/>
    <mergeCell ref="A245:A246"/>
    <mergeCell ref="C245:C246"/>
    <mergeCell ref="E245:E246"/>
    <mergeCell ref="F245:F246"/>
    <mergeCell ref="H245:H246"/>
    <mergeCell ref="J245:J246"/>
    <mergeCell ref="F335:J335"/>
    <mergeCell ref="A351:J352"/>
    <mergeCell ref="F355:J355"/>
    <mergeCell ref="F357:J357"/>
    <mergeCell ref="A347:E347"/>
    <mergeCell ref="F347:J347"/>
    <mergeCell ref="F367:J367"/>
    <mergeCell ref="F369:J369"/>
    <mergeCell ref="F359:J359"/>
    <mergeCell ref="F361:J361"/>
    <mergeCell ref="F363:J363"/>
    <mergeCell ref="F365:J365"/>
    <mergeCell ref="A189:E189"/>
    <mergeCell ref="F189:J189"/>
    <mergeCell ref="C178:J178"/>
    <mergeCell ref="A180:A181"/>
    <mergeCell ref="C180:C181"/>
    <mergeCell ref="E180:E181"/>
    <mergeCell ref="F180:F181"/>
    <mergeCell ref="A1:J2"/>
    <mergeCell ref="A239:J240"/>
    <mergeCell ref="A176:J176"/>
    <mergeCell ref="A174:J175"/>
    <mergeCell ref="J180:J181"/>
    <mergeCell ref="A191:J192"/>
    <mergeCell ref="A193:J193"/>
    <mergeCell ref="J144:J145"/>
    <mergeCell ref="A152:E152"/>
    <mergeCell ref="F152:J152"/>
    <mergeCell ref="A144:A145"/>
    <mergeCell ref="C144:C145"/>
    <mergeCell ref="E144:E145"/>
    <mergeCell ref="F144:F145"/>
    <mergeCell ref="H144:H145"/>
    <mergeCell ref="A154:J155"/>
    <mergeCell ref="H180:H181"/>
  </mergeCells>
  <pageMargins left="0.70866141732283472" right="0.70866141732283472" top="1.299212598425197" bottom="0.55118110236220474" header="0.31496062992125984" footer="0.31496062992125984"/>
  <pageSetup paperSize="9" scale="95" orientation="portrait" verticalDpi="0" r:id="rId1"/>
  <headerFooter>
    <oddHeader>&amp;L&amp;"Times New Roman,Uobičajeno"&amp;9Lokacija: Rijeka, 
Zametska 88&amp;C&amp;"Times New Roman,Uobičajeno"&amp;9TROŠKOVNIK
Uređenje prostor PJ Rijeka&amp;R&amp;"Times New Roman,Uobičajeno"&amp;9T.D.:24/19   
BROJ: 2419</oddHeader>
  </headerFooter>
  <rowBreaks count="14" manualBreakCount="14">
    <brk id="40" max="16383" man="1"/>
    <brk id="58" max="9" man="1"/>
    <brk id="72" max="9" man="1"/>
    <brk id="90" max="16383" man="1"/>
    <brk id="109" max="9" man="1"/>
    <brk id="136" max="9" man="1"/>
    <brk id="152" max="9" man="1"/>
    <brk id="173" max="16383" man="1"/>
    <brk id="189" max="9" man="1"/>
    <brk id="227" max="9" man="1"/>
    <brk id="237" max="9" man="1"/>
    <brk id="281" max="9" man="1"/>
    <brk id="331" max="9" man="1"/>
    <brk id="347" max="9" man="1"/>
  </rowBreaks>
  <ignoredErrors>
    <ignoredError sqref="J12:J19 J51 J22 J24 J26 J29:J30 J32 J36 J60 J62 J66 J68 J70 J72 J74 J77:J79 J82:J84 J86 J6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110" zoomScaleNormal="110" workbookViewId="0">
      <selection activeCell="H22" sqref="H22"/>
    </sheetView>
  </sheetViews>
  <sheetFormatPr defaultRowHeight="15"/>
  <cols>
    <col min="10" max="10" width="11.140625" customWidth="1"/>
  </cols>
  <sheetData>
    <row r="1" spans="1:10">
      <c r="A1" s="1"/>
      <c r="E1" s="1"/>
      <c r="F1" s="2"/>
      <c r="H1" s="1"/>
      <c r="I1" s="1"/>
      <c r="J1" s="1"/>
    </row>
    <row r="2" spans="1:10">
      <c r="A2" s="1"/>
      <c r="E2" s="1"/>
      <c r="F2" s="2"/>
      <c r="H2" s="1"/>
      <c r="I2" s="1"/>
      <c r="J2" s="1"/>
    </row>
    <row r="3" spans="1:10">
      <c r="A3" s="1"/>
      <c r="E3" s="1"/>
      <c r="F3" s="2"/>
      <c r="H3" s="1"/>
      <c r="I3" s="1"/>
      <c r="J3" s="1"/>
    </row>
    <row r="4" spans="1:10">
      <c r="A4" s="1"/>
      <c r="E4" s="1"/>
      <c r="F4" s="2"/>
      <c r="H4" s="1"/>
      <c r="I4" s="1"/>
      <c r="J4" s="1"/>
    </row>
    <row r="5" spans="1:10">
      <c r="A5" s="51" t="s">
        <v>255</v>
      </c>
      <c r="B5" s="51"/>
      <c r="C5" s="51"/>
      <c r="D5" s="51"/>
      <c r="E5" s="51"/>
      <c r="F5" s="51"/>
      <c r="G5" s="51"/>
      <c r="H5" s="51"/>
      <c r="I5" s="51"/>
      <c r="J5" s="51"/>
    </row>
    <row r="6" spans="1:10">
      <c r="A6" s="51"/>
      <c r="B6" s="51"/>
      <c r="C6" s="51"/>
      <c r="D6" s="51"/>
      <c r="E6" s="51"/>
      <c r="F6" s="51"/>
      <c r="G6" s="51"/>
      <c r="H6" s="51"/>
      <c r="I6" s="51"/>
      <c r="J6" s="51"/>
    </row>
    <row r="7" spans="1:10">
      <c r="A7" s="1"/>
      <c r="E7" s="1"/>
      <c r="F7" s="2"/>
      <c r="H7" s="1"/>
      <c r="I7" s="1"/>
      <c r="J7" s="1"/>
    </row>
    <row r="8" spans="1:10">
      <c r="A8" s="1"/>
      <c r="E8" s="1"/>
      <c r="F8" s="2"/>
      <c r="H8" s="1"/>
      <c r="I8" s="1"/>
      <c r="J8" s="1"/>
    </row>
    <row r="9" spans="1:10" ht="26.25" customHeight="1">
      <c r="A9" s="55" t="s">
        <v>254</v>
      </c>
      <c r="B9" s="55"/>
      <c r="C9" s="55"/>
      <c r="D9" s="55"/>
      <c r="E9" s="55"/>
      <c r="F9" s="55"/>
      <c r="G9" s="55"/>
      <c r="H9" s="55"/>
      <c r="I9" s="56">
        <f>' gra.obr.i strojarski'!J375</f>
        <v>0</v>
      </c>
      <c r="J9" s="56"/>
    </row>
    <row r="10" spans="1:10">
      <c r="A10" s="1"/>
      <c r="E10" s="1"/>
      <c r="F10" s="2"/>
      <c r="H10" s="1"/>
      <c r="I10" s="1"/>
      <c r="J10" s="1"/>
    </row>
    <row r="11" spans="1:10" ht="26.25" customHeight="1">
      <c r="A11" s="55" t="s">
        <v>256</v>
      </c>
      <c r="B11" s="55"/>
      <c r="C11" s="55"/>
      <c r="D11" s="55"/>
      <c r="E11" s="55"/>
      <c r="F11" s="55"/>
      <c r="G11" s="55"/>
      <c r="H11" s="55"/>
      <c r="I11" s="56">
        <f>' elektrotehničke inst.'!F257</f>
        <v>0</v>
      </c>
      <c r="J11" s="56"/>
    </row>
    <row r="12" spans="1:10" ht="19.5" customHeight="1">
      <c r="A12" s="57"/>
      <c r="B12" s="57"/>
      <c r="C12" s="57"/>
      <c r="D12" s="57"/>
      <c r="E12" s="57"/>
      <c r="F12" s="57"/>
      <c r="G12" s="57"/>
      <c r="H12" s="57"/>
      <c r="I12" s="5"/>
      <c r="J12" s="5"/>
    </row>
    <row r="13" spans="1:10" ht="22.5" customHeight="1">
      <c r="A13" s="1"/>
      <c r="E13" s="1"/>
      <c r="F13" s="2"/>
      <c r="H13" s="1"/>
      <c r="I13" s="1"/>
      <c r="J13" s="1"/>
    </row>
    <row r="14" spans="1:10" s="3" customFormat="1" ht="19.5" customHeight="1">
      <c r="A14" s="52" t="s">
        <v>252</v>
      </c>
      <c r="B14" s="52"/>
      <c r="C14" s="52"/>
      <c r="D14" s="52"/>
      <c r="E14" s="52"/>
      <c r="F14" s="50">
        <f>I9+I11</f>
        <v>0</v>
      </c>
      <c r="G14" s="53"/>
      <c r="H14" s="53"/>
      <c r="I14" s="53"/>
      <c r="J14" s="53"/>
    </row>
    <row r="15" spans="1:10" s="3" customFormat="1" ht="15.75">
      <c r="C15" s="4"/>
      <c r="F15" s="54"/>
      <c r="G15" s="54"/>
      <c r="H15" s="54"/>
      <c r="I15" s="54"/>
      <c r="J15" s="54"/>
    </row>
    <row r="16" spans="1:10" s="3" customFormat="1" ht="19.5" customHeight="1">
      <c r="A16" s="49" t="s">
        <v>64</v>
      </c>
      <c r="B16" s="49"/>
      <c r="C16" s="49"/>
      <c r="D16" s="49"/>
      <c r="E16" s="49"/>
      <c r="F16" s="49"/>
      <c r="G16" s="49"/>
      <c r="H16" s="49"/>
      <c r="I16" s="50">
        <f>F14*1.25</f>
        <v>0</v>
      </c>
      <c r="J16" s="50"/>
    </row>
  </sheetData>
  <sheetProtection password="D0ED" sheet="1" objects="1" scenarios="1"/>
  <mergeCells count="11">
    <mergeCell ref="A16:H16"/>
    <mergeCell ref="I16:J16"/>
    <mergeCell ref="A5:J6"/>
    <mergeCell ref="A14:E14"/>
    <mergeCell ref="F14:J14"/>
    <mergeCell ref="F15:J15"/>
    <mergeCell ref="A9:H9"/>
    <mergeCell ref="I9:J9"/>
    <mergeCell ref="A12:H12"/>
    <mergeCell ref="A11:H11"/>
    <mergeCell ref="I11:J11"/>
  </mergeCells>
  <pageMargins left="0.70866141732283472" right="0.70866141732283472" top="0.74803149606299213" bottom="0.74803149606299213" header="0.31496062992125984" footer="0.31496062992125984"/>
  <pageSetup paperSize="9" scale="95" orientation="portrait" horizontalDpi="0" verticalDpi="0" r:id="rId1"/>
  <headerFooter>
    <oddHeader>&amp;L&amp;"Times New Roman,Uobičajeno"&amp;9Lokacija: Rijeka,
Zametska 88
&amp;C&amp;"Times New Roman,Uobičajeno"&amp;9TROŠKOVNIK
Uređenje prostora PJ Rijeka&amp;R&amp;"Times New Roman,Uobičajeno"&amp;9T.D.: 24/19
BROJ: 2419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58"/>
  <sheetViews>
    <sheetView view="pageBreakPreview" topLeftCell="A212" zoomScale="110" zoomScaleNormal="110" zoomScaleSheetLayoutView="110" workbookViewId="0">
      <selection activeCell="D222" sqref="D222"/>
    </sheetView>
  </sheetViews>
  <sheetFormatPr defaultRowHeight="12.75"/>
  <cols>
    <col min="1" max="1" width="4.140625" style="123" customWidth="1"/>
    <col min="2" max="2" width="50.7109375" style="124" customWidth="1"/>
    <col min="3" max="4" width="7.5703125" style="15" customWidth="1"/>
    <col min="5" max="5" width="10.42578125" style="151" bestFit="1" customWidth="1"/>
    <col min="6" max="6" width="11.85546875" style="193" customWidth="1"/>
    <col min="7" max="256" width="9.140625" style="128"/>
    <col min="257" max="257" width="4.140625" style="128" customWidth="1"/>
    <col min="258" max="258" width="50.7109375" style="128" customWidth="1"/>
    <col min="259" max="260" width="7.5703125" style="128" customWidth="1"/>
    <col min="261" max="261" width="8.42578125" style="128" customWidth="1"/>
    <col min="262" max="262" width="9.5703125" style="128" customWidth="1"/>
    <col min="263" max="512" width="9.140625" style="128"/>
    <col min="513" max="513" width="4.140625" style="128" customWidth="1"/>
    <col min="514" max="514" width="50.7109375" style="128" customWidth="1"/>
    <col min="515" max="516" width="7.5703125" style="128" customWidth="1"/>
    <col min="517" max="517" width="8.42578125" style="128" customWidth="1"/>
    <col min="518" max="518" width="9.5703125" style="128" customWidth="1"/>
    <col min="519" max="768" width="9.140625" style="128"/>
    <col min="769" max="769" width="4.140625" style="128" customWidth="1"/>
    <col min="770" max="770" width="50.7109375" style="128" customWidth="1"/>
    <col min="771" max="772" width="7.5703125" style="128" customWidth="1"/>
    <col min="773" max="773" width="8.42578125" style="128" customWidth="1"/>
    <col min="774" max="774" width="9.5703125" style="128" customWidth="1"/>
    <col min="775" max="1024" width="9.140625" style="128"/>
    <col min="1025" max="1025" width="4.140625" style="128" customWidth="1"/>
    <col min="1026" max="1026" width="50.7109375" style="128" customWidth="1"/>
    <col min="1027" max="1028" width="7.5703125" style="128" customWidth="1"/>
    <col min="1029" max="1029" width="8.42578125" style="128" customWidth="1"/>
    <col min="1030" max="1030" width="9.5703125" style="128" customWidth="1"/>
    <col min="1031" max="1280" width="9.140625" style="128"/>
    <col min="1281" max="1281" width="4.140625" style="128" customWidth="1"/>
    <col min="1282" max="1282" width="50.7109375" style="128" customWidth="1"/>
    <col min="1283" max="1284" width="7.5703125" style="128" customWidth="1"/>
    <col min="1285" max="1285" width="8.42578125" style="128" customWidth="1"/>
    <col min="1286" max="1286" width="9.5703125" style="128" customWidth="1"/>
    <col min="1287" max="1536" width="9.140625" style="128"/>
    <col min="1537" max="1537" width="4.140625" style="128" customWidth="1"/>
    <col min="1538" max="1538" width="50.7109375" style="128" customWidth="1"/>
    <col min="1539" max="1540" width="7.5703125" style="128" customWidth="1"/>
    <col min="1541" max="1541" width="8.42578125" style="128" customWidth="1"/>
    <col min="1542" max="1542" width="9.5703125" style="128" customWidth="1"/>
    <col min="1543" max="1792" width="9.140625" style="128"/>
    <col min="1793" max="1793" width="4.140625" style="128" customWidth="1"/>
    <col min="1794" max="1794" width="50.7109375" style="128" customWidth="1"/>
    <col min="1795" max="1796" width="7.5703125" style="128" customWidth="1"/>
    <col min="1797" max="1797" width="8.42578125" style="128" customWidth="1"/>
    <col min="1798" max="1798" width="9.5703125" style="128" customWidth="1"/>
    <col min="1799" max="2048" width="9.140625" style="128"/>
    <col min="2049" max="2049" width="4.140625" style="128" customWidth="1"/>
    <col min="2050" max="2050" width="50.7109375" style="128" customWidth="1"/>
    <col min="2051" max="2052" width="7.5703125" style="128" customWidth="1"/>
    <col min="2053" max="2053" width="8.42578125" style="128" customWidth="1"/>
    <col min="2054" max="2054" width="9.5703125" style="128" customWidth="1"/>
    <col min="2055" max="2304" width="9.140625" style="128"/>
    <col min="2305" max="2305" width="4.140625" style="128" customWidth="1"/>
    <col min="2306" max="2306" width="50.7109375" style="128" customWidth="1"/>
    <col min="2307" max="2308" width="7.5703125" style="128" customWidth="1"/>
    <col min="2309" max="2309" width="8.42578125" style="128" customWidth="1"/>
    <col min="2310" max="2310" width="9.5703125" style="128" customWidth="1"/>
    <col min="2311" max="2560" width="9.140625" style="128"/>
    <col min="2561" max="2561" width="4.140625" style="128" customWidth="1"/>
    <col min="2562" max="2562" width="50.7109375" style="128" customWidth="1"/>
    <col min="2563" max="2564" width="7.5703125" style="128" customWidth="1"/>
    <col min="2565" max="2565" width="8.42578125" style="128" customWidth="1"/>
    <col min="2566" max="2566" width="9.5703125" style="128" customWidth="1"/>
    <col min="2567" max="2816" width="9.140625" style="128"/>
    <col min="2817" max="2817" width="4.140625" style="128" customWidth="1"/>
    <col min="2818" max="2818" width="50.7109375" style="128" customWidth="1"/>
    <col min="2819" max="2820" width="7.5703125" style="128" customWidth="1"/>
    <col min="2821" max="2821" width="8.42578125" style="128" customWidth="1"/>
    <col min="2822" max="2822" width="9.5703125" style="128" customWidth="1"/>
    <col min="2823" max="3072" width="9.140625" style="128"/>
    <col min="3073" max="3073" width="4.140625" style="128" customWidth="1"/>
    <col min="3074" max="3074" width="50.7109375" style="128" customWidth="1"/>
    <col min="3075" max="3076" width="7.5703125" style="128" customWidth="1"/>
    <col min="3077" max="3077" width="8.42578125" style="128" customWidth="1"/>
    <col min="3078" max="3078" width="9.5703125" style="128" customWidth="1"/>
    <col min="3079" max="3328" width="9.140625" style="128"/>
    <col min="3329" max="3329" width="4.140625" style="128" customWidth="1"/>
    <col min="3330" max="3330" width="50.7109375" style="128" customWidth="1"/>
    <col min="3331" max="3332" width="7.5703125" style="128" customWidth="1"/>
    <col min="3333" max="3333" width="8.42578125" style="128" customWidth="1"/>
    <col min="3334" max="3334" width="9.5703125" style="128" customWidth="1"/>
    <col min="3335" max="3584" width="9.140625" style="128"/>
    <col min="3585" max="3585" width="4.140625" style="128" customWidth="1"/>
    <col min="3586" max="3586" width="50.7109375" style="128" customWidth="1"/>
    <col min="3587" max="3588" width="7.5703125" style="128" customWidth="1"/>
    <col min="3589" max="3589" width="8.42578125" style="128" customWidth="1"/>
    <col min="3590" max="3590" width="9.5703125" style="128" customWidth="1"/>
    <col min="3591" max="3840" width="9.140625" style="128"/>
    <col min="3841" max="3841" width="4.140625" style="128" customWidth="1"/>
    <col min="3842" max="3842" width="50.7109375" style="128" customWidth="1"/>
    <col min="3843" max="3844" width="7.5703125" style="128" customWidth="1"/>
    <col min="3845" max="3845" width="8.42578125" style="128" customWidth="1"/>
    <col min="3846" max="3846" width="9.5703125" style="128" customWidth="1"/>
    <col min="3847" max="4096" width="9.140625" style="128"/>
    <col min="4097" max="4097" width="4.140625" style="128" customWidth="1"/>
    <col min="4098" max="4098" width="50.7109375" style="128" customWidth="1"/>
    <col min="4099" max="4100" width="7.5703125" style="128" customWidth="1"/>
    <col min="4101" max="4101" width="8.42578125" style="128" customWidth="1"/>
    <col min="4102" max="4102" width="9.5703125" style="128" customWidth="1"/>
    <col min="4103" max="4352" width="9.140625" style="128"/>
    <col min="4353" max="4353" width="4.140625" style="128" customWidth="1"/>
    <col min="4354" max="4354" width="50.7109375" style="128" customWidth="1"/>
    <col min="4355" max="4356" width="7.5703125" style="128" customWidth="1"/>
    <col min="4357" max="4357" width="8.42578125" style="128" customWidth="1"/>
    <col min="4358" max="4358" width="9.5703125" style="128" customWidth="1"/>
    <col min="4359" max="4608" width="9.140625" style="128"/>
    <col min="4609" max="4609" width="4.140625" style="128" customWidth="1"/>
    <col min="4610" max="4610" width="50.7109375" style="128" customWidth="1"/>
    <col min="4611" max="4612" width="7.5703125" style="128" customWidth="1"/>
    <col min="4613" max="4613" width="8.42578125" style="128" customWidth="1"/>
    <col min="4614" max="4614" width="9.5703125" style="128" customWidth="1"/>
    <col min="4615" max="4864" width="9.140625" style="128"/>
    <col min="4865" max="4865" width="4.140625" style="128" customWidth="1"/>
    <col min="4866" max="4866" width="50.7109375" style="128" customWidth="1"/>
    <col min="4867" max="4868" width="7.5703125" style="128" customWidth="1"/>
    <col min="4869" max="4869" width="8.42578125" style="128" customWidth="1"/>
    <col min="4870" max="4870" width="9.5703125" style="128" customWidth="1"/>
    <col min="4871" max="5120" width="9.140625" style="128"/>
    <col min="5121" max="5121" width="4.140625" style="128" customWidth="1"/>
    <col min="5122" max="5122" width="50.7109375" style="128" customWidth="1"/>
    <col min="5123" max="5124" width="7.5703125" style="128" customWidth="1"/>
    <col min="5125" max="5125" width="8.42578125" style="128" customWidth="1"/>
    <col min="5126" max="5126" width="9.5703125" style="128" customWidth="1"/>
    <col min="5127" max="5376" width="9.140625" style="128"/>
    <col min="5377" max="5377" width="4.140625" style="128" customWidth="1"/>
    <col min="5378" max="5378" width="50.7109375" style="128" customWidth="1"/>
    <col min="5379" max="5380" width="7.5703125" style="128" customWidth="1"/>
    <col min="5381" max="5381" width="8.42578125" style="128" customWidth="1"/>
    <col min="5382" max="5382" width="9.5703125" style="128" customWidth="1"/>
    <col min="5383" max="5632" width="9.140625" style="128"/>
    <col min="5633" max="5633" width="4.140625" style="128" customWidth="1"/>
    <col min="5634" max="5634" width="50.7109375" style="128" customWidth="1"/>
    <col min="5635" max="5636" width="7.5703125" style="128" customWidth="1"/>
    <col min="5637" max="5637" width="8.42578125" style="128" customWidth="1"/>
    <col min="5638" max="5638" width="9.5703125" style="128" customWidth="1"/>
    <col min="5639" max="5888" width="9.140625" style="128"/>
    <col min="5889" max="5889" width="4.140625" style="128" customWidth="1"/>
    <col min="5890" max="5890" width="50.7109375" style="128" customWidth="1"/>
    <col min="5891" max="5892" width="7.5703125" style="128" customWidth="1"/>
    <col min="5893" max="5893" width="8.42578125" style="128" customWidth="1"/>
    <col min="5894" max="5894" width="9.5703125" style="128" customWidth="1"/>
    <col min="5895" max="6144" width="9.140625" style="128"/>
    <col min="6145" max="6145" width="4.140625" style="128" customWidth="1"/>
    <col min="6146" max="6146" width="50.7109375" style="128" customWidth="1"/>
    <col min="6147" max="6148" width="7.5703125" style="128" customWidth="1"/>
    <col min="6149" max="6149" width="8.42578125" style="128" customWidth="1"/>
    <col min="6150" max="6150" width="9.5703125" style="128" customWidth="1"/>
    <col min="6151" max="6400" width="9.140625" style="128"/>
    <col min="6401" max="6401" width="4.140625" style="128" customWidth="1"/>
    <col min="6402" max="6402" width="50.7109375" style="128" customWidth="1"/>
    <col min="6403" max="6404" width="7.5703125" style="128" customWidth="1"/>
    <col min="6405" max="6405" width="8.42578125" style="128" customWidth="1"/>
    <col min="6406" max="6406" width="9.5703125" style="128" customWidth="1"/>
    <col min="6407" max="6656" width="9.140625" style="128"/>
    <col min="6657" max="6657" width="4.140625" style="128" customWidth="1"/>
    <col min="6658" max="6658" width="50.7109375" style="128" customWidth="1"/>
    <col min="6659" max="6660" width="7.5703125" style="128" customWidth="1"/>
    <col min="6661" max="6661" width="8.42578125" style="128" customWidth="1"/>
    <col min="6662" max="6662" width="9.5703125" style="128" customWidth="1"/>
    <col min="6663" max="6912" width="9.140625" style="128"/>
    <col min="6913" max="6913" width="4.140625" style="128" customWidth="1"/>
    <col min="6914" max="6914" width="50.7109375" style="128" customWidth="1"/>
    <col min="6915" max="6916" width="7.5703125" style="128" customWidth="1"/>
    <col min="6917" max="6917" width="8.42578125" style="128" customWidth="1"/>
    <col min="6918" max="6918" width="9.5703125" style="128" customWidth="1"/>
    <col min="6919" max="7168" width="9.140625" style="128"/>
    <col min="7169" max="7169" width="4.140625" style="128" customWidth="1"/>
    <col min="7170" max="7170" width="50.7109375" style="128" customWidth="1"/>
    <col min="7171" max="7172" width="7.5703125" style="128" customWidth="1"/>
    <col min="7173" max="7173" width="8.42578125" style="128" customWidth="1"/>
    <col min="7174" max="7174" width="9.5703125" style="128" customWidth="1"/>
    <col min="7175" max="7424" width="9.140625" style="128"/>
    <col min="7425" max="7425" width="4.140625" style="128" customWidth="1"/>
    <col min="7426" max="7426" width="50.7109375" style="128" customWidth="1"/>
    <col min="7427" max="7428" width="7.5703125" style="128" customWidth="1"/>
    <col min="7429" max="7429" width="8.42578125" style="128" customWidth="1"/>
    <col min="7430" max="7430" width="9.5703125" style="128" customWidth="1"/>
    <col min="7431" max="7680" width="9.140625" style="128"/>
    <col min="7681" max="7681" width="4.140625" style="128" customWidth="1"/>
    <col min="7682" max="7682" width="50.7109375" style="128" customWidth="1"/>
    <col min="7683" max="7684" width="7.5703125" style="128" customWidth="1"/>
    <col min="7685" max="7685" width="8.42578125" style="128" customWidth="1"/>
    <col min="7686" max="7686" width="9.5703125" style="128" customWidth="1"/>
    <col min="7687" max="7936" width="9.140625" style="128"/>
    <col min="7937" max="7937" width="4.140625" style="128" customWidth="1"/>
    <col min="7938" max="7938" width="50.7109375" style="128" customWidth="1"/>
    <col min="7939" max="7940" width="7.5703125" style="128" customWidth="1"/>
    <col min="7941" max="7941" width="8.42578125" style="128" customWidth="1"/>
    <col min="7942" max="7942" width="9.5703125" style="128" customWidth="1"/>
    <col min="7943" max="8192" width="9.140625" style="128"/>
    <col min="8193" max="8193" width="4.140625" style="128" customWidth="1"/>
    <col min="8194" max="8194" width="50.7109375" style="128" customWidth="1"/>
    <col min="8195" max="8196" width="7.5703125" style="128" customWidth="1"/>
    <col min="8197" max="8197" width="8.42578125" style="128" customWidth="1"/>
    <col min="8198" max="8198" width="9.5703125" style="128" customWidth="1"/>
    <col min="8199" max="8448" width="9.140625" style="128"/>
    <col min="8449" max="8449" width="4.140625" style="128" customWidth="1"/>
    <col min="8450" max="8450" width="50.7109375" style="128" customWidth="1"/>
    <col min="8451" max="8452" width="7.5703125" style="128" customWidth="1"/>
    <col min="8453" max="8453" width="8.42578125" style="128" customWidth="1"/>
    <col min="8454" max="8454" width="9.5703125" style="128" customWidth="1"/>
    <col min="8455" max="8704" width="9.140625" style="128"/>
    <col min="8705" max="8705" width="4.140625" style="128" customWidth="1"/>
    <col min="8706" max="8706" width="50.7109375" style="128" customWidth="1"/>
    <col min="8707" max="8708" width="7.5703125" style="128" customWidth="1"/>
    <col min="8709" max="8709" width="8.42578125" style="128" customWidth="1"/>
    <col min="8710" max="8710" width="9.5703125" style="128" customWidth="1"/>
    <col min="8711" max="8960" width="9.140625" style="128"/>
    <col min="8961" max="8961" width="4.140625" style="128" customWidth="1"/>
    <col min="8962" max="8962" width="50.7109375" style="128" customWidth="1"/>
    <col min="8963" max="8964" width="7.5703125" style="128" customWidth="1"/>
    <col min="8965" max="8965" width="8.42578125" style="128" customWidth="1"/>
    <col min="8966" max="8966" width="9.5703125" style="128" customWidth="1"/>
    <col min="8967" max="9216" width="9.140625" style="128"/>
    <col min="9217" max="9217" width="4.140625" style="128" customWidth="1"/>
    <col min="9218" max="9218" width="50.7109375" style="128" customWidth="1"/>
    <col min="9219" max="9220" width="7.5703125" style="128" customWidth="1"/>
    <col min="9221" max="9221" width="8.42578125" style="128" customWidth="1"/>
    <col min="9222" max="9222" width="9.5703125" style="128" customWidth="1"/>
    <col min="9223" max="9472" width="9.140625" style="128"/>
    <col min="9473" max="9473" width="4.140625" style="128" customWidth="1"/>
    <col min="9474" max="9474" width="50.7109375" style="128" customWidth="1"/>
    <col min="9475" max="9476" width="7.5703125" style="128" customWidth="1"/>
    <col min="9477" max="9477" width="8.42578125" style="128" customWidth="1"/>
    <col min="9478" max="9478" width="9.5703125" style="128" customWidth="1"/>
    <col min="9479" max="9728" width="9.140625" style="128"/>
    <col min="9729" max="9729" width="4.140625" style="128" customWidth="1"/>
    <col min="9730" max="9730" width="50.7109375" style="128" customWidth="1"/>
    <col min="9731" max="9732" width="7.5703125" style="128" customWidth="1"/>
    <col min="9733" max="9733" width="8.42578125" style="128" customWidth="1"/>
    <col min="9734" max="9734" width="9.5703125" style="128" customWidth="1"/>
    <col min="9735" max="9984" width="9.140625" style="128"/>
    <col min="9985" max="9985" width="4.140625" style="128" customWidth="1"/>
    <col min="9986" max="9986" width="50.7109375" style="128" customWidth="1"/>
    <col min="9987" max="9988" width="7.5703125" style="128" customWidth="1"/>
    <col min="9989" max="9989" width="8.42578125" style="128" customWidth="1"/>
    <col min="9990" max="9990" width="9.5703125" style="128" customWidth="1"/>
    <col min="9991" max="10240" width="9.140625" style="128"/>
    <col min="10241" max="10241" width="4.140625" style="128" customWidth="1"/>
    <col min="10242" max="10242" width="50.7109375" style="128" customWidth="1"/>
    <col min="10243" max="10244" width="7.5703125" style="128" customWidth="1"/>
    <col min="10245" max="10245" width="8.42578125" style="128" customWidth="1"/>
    <col min="10246" max="10246" width="9.5703125" style="128" customWidth="1"/>
    <col min="10247" max="10496" width="9.140625" style="128"/>
    <col min="10497" max="10497" width="4.140625" style="128" customWidth="1"/>
    <col min="10498" max="10498" width="50.7109375" style="128" customWidth="1"/>
    <col min="10499" max="10500" width="7.5703125" style="128" customWidth="1"/>
    <col min="10501" max="10501" width="8.42578125" style="128" customWidth="1"/>
    <col min="10502" max="10502" width="9.5703125" style="128" customWidth="1"/>
    <col min="10503" max="10752" width="9.140625" style="128"/>
    <col min="10753" max="10753" width="4.140625" style="128" customWidth="1"/>
    <col min="10754" max="10754" width="50.7109375" style="128" customWidth="1"/>
    <col min="10755" max="10756" width="7.5703125" style="128" customWidth="1"/>
    <col min="10757" max="10757" width="8.42578125" style="128" customWidth="1"/>
    <col min="10758" max="10758" width="9.5703125" style="128" customWidth="1"/>
    <col min="10759" max="11008" width="9.140625" style="128"/>
    <col min="11009" max="11009" width="4.140625" style="128" customWidth="1"/>
    <col min="11010" max="11010" width="50.7109375" style="128" customWidth="1"/>
    <col min="11011" max="11012" width="7.5703125" style="128" customWidth="1"/>
    <col min="11013" max="11013" width="8.42578125" style="128" customWidth="1"/>
    <col min="11014" max="11014" width="9.5703125" style="128" customWidth="1"/>
    <col min="11015" max="11264" width="9.140625" style="128"/>
    <col min="11265" max="11265" width="4.140625" style="128" customWidth="1"/>
    <col min="11266" max="11266" width="50.7109375" style="128" customWidth="1"/>
    <col min="11267" max="11268" width="7.5703125" style="128" customWidth="1"/>
    <col min="11269" max="11269" width="8.42578125" style="128" customWidth="1"/>
    <col min="11270" max="11270" width="9.5703125" style="128" customWidth="1"/>
    <col min="11271" max="11520" width="9.140625" style="128"/>
    <col min="11521" max="11521" width="4.140625" style="128" customWidth="1"/>
    <col min="11522" max="11522" width="50.7109375" style="128" customWidth="1"/>
    <col min="11523" max="11524" width="7.5703125" style="128" customWidth="1"/>
    <col min="11525" max="11525" width="8.42578125" style="128" customWidth="1"/>
    <col min="11526" max="11526" width="9.5703125" style="128" customWidth="1"/>
    <col min="11527" max="11776" width="9.140625" style="128"/>
    <col min="11777" max="11777" width="4.140625" style="128" customWidth="1"/>
    <col min="11778" max="11778" width="50.7109375" style="128" customWidth="1"/>
    <col min="11779" max="11780" width="7.5703125" style="128" customWidth="1"/>
    <col min="11781" max="11781" width="8.42578125" style="128" customWidth="1"/>
    <col min="11782" max="11782" width="9.5703125" style="128" customWidth="1"/>
    <col min="11783" max="12032" width="9.140625" style="128"/>
    <col min="12033" max="12033" width="4.140625" style="128" customWidth="1"/>
    <col min="12034" max="12034" width="50.7109375" style="128" customWidth="1"/>
    <col min="12035" max="12036" width="7.5703125" style="128" customWidth="1"/>
    <col min="12037" max="12037" width="8.42578125" style="128" customWidth="1"/>
    <col min="12038" max="12038" width="9.5703125" style="128" customWidth="1"/>
    <col min="12039" max="12288" width="9.140625" style="128"/>
    <col min="12289" max="12289" width="4.140625" style="128" customWidth="1"/>
    <col min="12290" max="12290" width="50.7109375" style="128" customWidth="1"/>
    <col min="12291" max="12292" width="7.5703125" style="128" customWidth="1"/>
    <col min="12293" max="12293" width="8.42578125" style="128" customWidth="1"/>
    <col min="12294" max="12294" width="9.5703125" style="128" customWidth="1"/>
    <col min="12295" max="12544" width="9.140625" style="128"/>
    <col min="12545" max="12545" width="4.140625" style="128" customWidth="1"/>
    <col min="12546" max="12546" width="50.7109375" style="128" customWidth="1"/>
    <col min="12547" max="12548" width="7.5703125" style="128" customWidth="1"/>
    <col min="12549" max="12549" width="8.42578125" style="128" customWidth="1"/>
    <col min="12550" max="12550" width="9.5703125" style="128" customWidth="1"/>
    <col min="12551" max="12800" width="9.140625" style="128"/>
    <col min="12801" max="12801" width="4.140625" style="128" customWidth="1"/>
    <col min="12802" max="12802" width="50.7109375" style="128" customWidth="1"/>
    <col min="12803" max="12804" width="7.5703125" style="128" customWidth="1"/>
    <col min="12805" max="12805" width="8.42578125" style="128" customWidth="1"/>
    <col min="12806" max="12806" width="9.5703125" style="128" customWidth="1"/>
    <col min="12807" max="13056" width="9.140625" style="128"/>
    <col min="13057" max="13057" width="4.140625" style="128" customWidth="1"/>
    <col min="13058" max="13058" width="50.7109375" style="128" customWidth="1"/>
    <col min="13059" max="13060" width="7.5703125" style="128" customWidth="1"/>
    <col min="13061" max="13061" width="8.42578125" style="128" customWidth="1"/>
    <col min="13062" max="13062" width="9.5703125" style="128" customWidth="1"/>
    <col min="13063" max="13312" width="9.140625" style="128"/>
    <col min="13313" max="13313" width="4.140625" style="128" customWidth="1"/>
    <col min="13314" max="13314" width="50.7109375" style="128" customWidth="1"/>
    <col min="13315" max="13316" width="7.5703125" style="128" customWidth="1"/>
    <col min="13317" max="13317" width="8.42578125" style="128" customWidth="1"/>
    <col min="13318" max="13318" width="9.5703125" style="128" customWidth="1"/>
    <col min="13319" max="13568" width="9.140625" style="128"/>
    <col min="13569" max="13569" width="4.140625" style="128" customWidth="1"/>
    <col min="13570" max="13570" width="50.7109375" style="128" customWidth="1"/>
    <col min="13571" max="13572" width="7.5703125" style="128" customWidth="1"/>
    <col min="13573" max="13573" width="8.42578125" style="128" customWidth="1"/>
    <col min="13574" max="13574" width="9.5703125" style="128" customWidth="1"/>
    <col min="13575" max="13824" width="9.140625" style="128"/>
    <col min="13825" max="13825" width="4.140625" style="128" customWidth="1"/>
    <col min="13826" max="13826" width="50.7109375" style="128" customWidth="1"/>
    <col min="13827" max="13828" width="7.5703125" style="128" customWidth="1"/>
    <col min="13829" max="13829" width="8.42578125" style="128" customWidth="1"/>
    <col min="13830" max="13830" width="9.5703125" style="128" customWidth="1"/>
    <col min="13831" max="14080" width="9.140625" style="128"/>
    <col min="14081" max="14081" width="4.140625" style="128" customWidth="1"/>
    <col min="14082" max="14082" width="50.7109375" style="128" customWidth="1"/>
    <col min="14083" max="14084" width="7.5703125" style="128" customWidth="1"/>
    <col min="14085" max="14085" width="8.42578125" style="128" customWidth="1"/>
    <col min="14086" max="14086" width="9.5703125" style="128" customWidth="1"/>
    <col min="14087" max="14336" width="9.140625" style="128"/>
    <col min="14337" max="14337" width="4.140625" style="128" customWidth="1"/>
    <col min="14338" max="14338" width="50.7109375" style="128" customWidth="1"/>
    <col min="14339" max="14340" width="7.5703125" style="128" customWidth="1"/>
    <col min="14341" max="14341" width="8.42578125" style="128" customWidth="1"/>
    <col min="14342" max="14342" width="9.5703125" style="128" customWidth="1"/>
    <col min="14343" max="14592" width="9.140625" style="128"/>
    <col min="14593" max="14593" width="4.140625" style="128" customWidth="1"/>
    <col min="14594" max="14594" width="50.7109375" style="128" customWidth="1"/>
    <col min="14595" max="14596" width="7.5703125" style="128" customWidth="1"/>
    <col min="14597" max="14597" width="8.42578125" style="128" customWidth="1"/>
    <col min="14598" max="14598" width="9.5703125" style="128" customWidth="1"/>
    <col min="14599" max="14848" width="9.140625" style="128"/>
    <col min="14849" max="14849" width="4.140625" style="128" customWidth="1"/>
    <col min="14850" max="14850" width="50.7109375" style="128" customWidth="1"/>
    <col min="14851" max="14852" width="7.5703125" style="128" customWidth="1"/>
    <col min="14853" max="14853" width="8.42578125" style="128" customWidth="1"/>
    <col min="14854" max="14854" width="9.5703125" style="128" customWidth="1"/>
    <col min="14855" max="15104" width="9.140625" style="128"/>
    <col min="15105" max="15105" width="4.140625" style="128" customWidth="1"/>
    <col min="15106" max="15106" width="50.7109375" style="128" customWidth="1"/>
    <col min="15107" max="15108" width="7.5703125" style="128" customWidth="1"/>
    <col min="15109" max="15109" width="8.42578125" style="128" customWidth="1"/>
    <col min="15110" max="15110" width="9.5703125" style="128" customWidth="1"/>
    <col min="15111" max="15360" width="9.140625" style="128"/>
    <col min="15361" max="15361" width="4.140625" style="128" customWidth="1"/>
    <col min="15362" max="15362" width="50.7109375" style="128" customWidth="1"/>
    <col min="15363" max="15364" width="7.5703125" style="128" customWidth="1"/>
    <col min="15365" max="15365" width="8.42578125" style="128" customWidth="1"/>
    <col min="15366" max="15366" width="9.5703125" style="128" customWidth="1"/>
    <col min="15367" max="15616" width="9.140625" style="128"/>
    <col min="15617" max="15617" width="4.140625" style="128" customWidth="1"/>
    <col min="15618" max="15618" width="50.7109375" style="128" customWidth="1"/>
    <col min="15619" max="15620" width="7.5703125" style="128" customWidth="1"/>
    <col min="15621" max="15621" width="8.42578125" style="128" customWidth="1"/>
    <col min="15622" max="15622" width="9.5703125" style="128" customWidth="1"/>
    <col min="15623" max="15872" width="9.140625" style="128"/>
    <col min="15873" max="15873" width="4.140625" style="128" customWidth="1"/>
    <col min="15874" max="15874" width="50.7109375" style="128" customWidth="1"/>
    <col min="15875" max="15876" width="7.5703125" style="128" customWidth="1"/>
    <col min="15877" max="15877" width="8.42578125" style="128" customWidth="1"/>
    <col min="15878" max="15878" width="9.5703125" style="128" customWidth="1"/>
    <col min="15879" max="16128" width="9.140625" style="128"/>
    <col min="16129" max="16129" width="4.140625" style="128" customWidth="1"/>
    <col min="16130" max="16130" width="50.7109375" style="128" customWidth="1"/>
    <col min="16131" max="16132" width="7.5703125" style="128" customWidth="1"/>
    <col min="16133" max="16133" width="8.42578125" style="128" customWidth="1"/>
    <col min="16134" max="16134" width="9.5703125" style="128" customWidth="1"/>
    <col min="16135" max="16384" width="9.140625" style="128"/>
  </cols>
  <sheetData>
    <row r="1" spans="1:6" s="122" customFormat="1" ht="30.95" customHeight="1">
      <c r="A1" s="120"/>
      <c r="B1" s="121" t="s">
        <v>249</v>
      </c>
      <c r="C1" s="121"/>
      <c r="D1" s="121"/>
      <c r="E1" s="121"/>
      <c r="F1" s="121"/>
    </row>
    <row r="2" spans="1:6" s="128" customFormat="1" ht="10.5" customHeight="1" thickBot="1">
      <c r="A2" s="123"/>
      <c r="B2" s="124"/>
      <c r="C2" s="125"/>
      <c r="D2" s="125"/>
      <c r="E2" s="126"/>
      <c r="F2" s="127"/>
    </row>
    <row r="3" spans="1:6" s="128" customFormat="1" ht="13.5" thickBot="1">
      <c r="A3" s="129"/>
      <c r="B3" s="130" t="s">
        <v>156</v>
      </c>
      <c r="C3" s="131"/>
      <c r="D3" s="131"/>
      <c r="E3" s="132"/>
      <c r="F3" s="133"/>
    </row>
    <row r="4" spans="1:6" s="128" customFormat="1">
      <c r="A4" s="129"/>
      <c r="B4" s="134"/>
      <c r="C4" s="131"/>
      <c r="D4" s="131"/>
      <c r="E4" s="132"/>
      <c r="F4" s="133"/>
    </row>
    <row r="5" spans="1:6" s="128" customFormat="1" ht="82.5" customHeight="1">
      <c r="A5" s="135" t="s">
        <v>2</v>
      </c>
      <c r="B5" s="134" t="s">
        <v>157</v>
      </c>
      <c r="C5" s="131"/>
      <c r="D5" s="131"/>
      <c r="E5" s="132"/>
      <c r="F5" s="133"/>
    </row>
    <row r="6" spans="1:6" s="128" customFormat="1">
      <c r="A6" s="135"/>
      <c r="B6" s="134"/>
      <c r="C6" s="131"/>
      <c r="D6" s="131"/>
      <c r="E6" s="132"/>
      <c r="F6" s="133"/>
    </row>
    <row r="7" spans="1:6" s="128" customFormat="1" ht="140.25">
      <c r="A7" s="135" t="s">
        <v>22</v>
      </c>
      <c r="B7" s="134" t="s">
        <v>158</v>
      </c>
      <c r="C7" s="131"/>
      <c r="D7" s="131"/>
      <c r="E7" s="132"/>
      <c r="F7" s="133"/>
    </row>
    <row r="8" spans="1:6" s="128" customFormat="1">
      <c r="A8" s="135"/>
      <c r="B8" s="134"/>
      <c r="C8" s="131"/>
      <c r="D8" s="131"/>
      <c r="E8" s="132"/>
      <c r="F8" s="133"/>
    </row>
    <row r="9" spans="1:6" s="128" customFormat="1" ht="51">
      <c r="A9" s="135" t="s">
        <v>25</v>
      </c>
      <c r="B9" s="134" t="s">
        <v>159</v>
      </c>
      <c r="C9" s="131"/>
      <c r="D9" s="131"/>
      <c r="E9" s="132"/>
      <c r="F9" s="133"/>
    </row>
    <row r="10" spans="1:6" s="128" customFormat="1">
      <c r="A10" s="135"/>
      <c r="B10" s="134"/>
      <c r="C10" s="131"/>
      <c r="D10" s="131"/>
      <c r="E10" s="132"/>
      <c r="F10" s="133"/>
    </row>
    <row r="11" spans="1:6" s="128" customFormat="1" ht="58.5" customHeight="1">
      <c r="A11" s="135" t="s">
        <v>26</v>
      </c>
      <c r="B11" s="134" t="s">
        <v>160</v>
      </c>
      <c r="C11" s="131"/>
      <c r="D11" s="131"/>
      <c r="E11" s="132"/>
      <c r="F11" s="133"/>
    </row>
    <row r="12" spans="1:6" s="128" customFormat="1">
      <c r="A12" s="135"/>
      <c r="B12" s="134"/>
      <c r="C12" s="131"/>
      <c r="D12" s="131"/>
      <c r="E12" s="132"/>
      <c r="F12" s="133"/>
    </row>
    <row r="13" spans="1:6" s="128" customFormat="1" ht="58.5" customHeight="1">
      <c r="A13" s="135" t="s">
        <v>27</v>
      </c>
      <c r="B13" s="134" t="s">
        <v>161</v>
      </c>
      <c r="C13" s="131"/>
      <c r="D13" s="131"/>
      <c r="E13" s="132"/>
      <c r="F13" s="133"/>
    </row>
    <row r="14" spans="1:6" s="128" customFormat="1">
      <c r="A14" s="135"/>
      <c r="B14" s="134"/>
      <c r="C14" s="131"/>
      <c r="D14" s="131"/>
      <c r="E14" s="132"/>
      <c r="F14" s="133"/>
    </row>
    <row r="15" spans="1:6" s="128" customFormat="1" ht="63.75">
      <c r="A15" s="135" t="s">
        <v>28</v>
      </c>
      <c r="B15" s="134" t="s">
        <v>162</v>
      </c>
      <c r="C15" s="131"/>
      <c r="D15" s="131"/>
      <c r="E15" s="132"/>
      <c r="F15" s="133"/>
    </row>
    <row r="16" spans="1:6" s="128" customFormat="1">
      <c r="A16" s="135"/>
      <c r="B16" s="134"/>
      <c r="C16" s="131"/>
      <c r="D16" s="131"/>
      <c r="E16" s="132"/>
      <c r="F16" s="133"/>
    </row>
    <row r="17" spans="1:6" s="128" customFormat="1">
      <c r="A17" s="135"/>
      <c r="B17" s="134"/>
      <c r="C17" s="131"/>
      <c r="D17" s="131"/>
      <c r="E17" s="132"/>
      <c r="F17" s="133"/>
    </row>
    <row r="18" spans="1:6" s="128" customFormat="1" ht="42.75">
      <c r="A18" s="136" t="s">
        <v>163</v>
      </c>
      <c r="B18" s="137" t="s">
        <v>164</v>
      </c>
      <c r="C18" s="138" t="s">
        <v>165</v>
      </c>
      <c r="D18" s="138" t="s">
        <v>166</v>
      </c>
      <c r="E18" s="139" t="s">
        <v>167</v>
      </c>
      <c r="F18" s="140" t="s">
        <v>168</v>
      </c>
    </row>
    <row r="19" spans="1:6" s="128" customFormat="1" ht="14.25">
      <c r="A19" s="123"/>
      <c r="B19" s="124"/>
      <c r="C19" s="125"/>
      <c r="D19" s="125"/>
      <c r="E19" s="126"/>
      <c r="F19" s="127"/>
    </row>
    <row r="20" spans="1:6" s="146" customFormat="1" ht="14.25">
      <c r="A20" s="141" t="s">
        <v>2</v>
      </c>
      <c r="B20" s="142" t="s">
        <v>151</v>
      </c>
      <c r="C20" s="143"/>
      <c r="D20" s="143"/>
      <c r="E20" s="144"/>
      <c r="F20" s="145"/>
    </row>
    <row r="21" spans="1:6" s="122" customFormat="1" ht="15">
      <c r="A21" s="147"/>
      <c r="B21" s="148"/>
      <c r="C21" s="88"/>
      <c r="D21" s="88"/>
      <c r="E21" s="149"/>
      <c r="F21" s="149"/>
    </row>
    <row r="22" spans="1:6" s="128" customFormat="1">
      <c r="A22" s="60" t="s">
        <v>2</v>
      </c>
      <c r="B22" s="150" t="s">
        <v>373</v>
      </c>
      <c r="C22" s="15"/>
      <c r="D22" s="15"/>
      <c r="E22" s="151"/>
      <c r="F22" s="152"/>
    </row>
    <row r="23" spans="1:6" s="128" customFormat="1" ht="38.25">
      <c r="A23" s="153" t="s">
        <v>169</v>
      </c>
      <c r="B23" s="154" t="s">
        <v>374</v>
      </c>
      <c r="C23" s="155" t="s">
        <v>33</v>
      </c>
      <c r="D23" s="155">
        <v>1</v>
      </c>
      <c r="E23" s="156"/>
      <c r="F23" s="157">
        <f>D23*E23</f>
        <v>0</v>
      </c>
    </row>
    <row r="24" spans="1:6" s="122" customFormat="1" ht="14.25">
      <c r="A24" s="158" t="s">
        <v>169</v>
      </c>
      <c r="B24" s="159" t="s">
        <v>170</v>
      </c>
      <c r="C24" s="155" t="s">
        <v>33</v>
      </c>
      <c r="D24" s="155">
        <v>1</v>
      </c>
      <c r="E24" s="160"/>
      <c r="F24" s="157">
        <f t="shared" ref="F24:F42" si="0">D24*E24</f>
        <v>0</v>
      </c>
    </row>
    <row r="25" spans="1:6" s="122" customFormat="1" ht="42.75">
      <c r="A25" s="158" t="s">
        <v>169</v>
      </c>
      <c r="B25" s="159" t="s">
        <v>171</v>
      </c>
      <c r="C25" s="155" t="s">
        <v>33</v>
      </c>
      <c r="D25" s="155">
        <v>1</v>
      </c>
      <c r="E25" s="160"/>
      <c r="F25" s="157">
        <f t="shared" si="0"/>
        <v>0</v>
      </c>
    </row>
    <row r="26" spans="1:6" s="128" customFormat="1">
      <c r="A26" s="153" t="s">
        <v>169</v>
      </c>
      <c r="B26" s="150" t="s">
        <v>172</v>
      </c>
      <c r="C26" s="161" t="s">
        <v>33</v>
      </c>
      <c r="D26" s="161">
        <v>1</v>
      </c>
      <c r="E26" s="160"/>
      <c r="F26" s="157">
        <f t="shared" si="0"/>
        <v>0</v>
      </c>
    </row>
    <row r="27" spans="1:6" s="128" customFormat="1">
      <c r="A27" s="153" t="s">
        <v>169</v>
      </c>
      <c r="B27" s="150" t="s">
        <v>173</v>
      </c>
      <c r="C27" s="161" t="s">
        <v>33</v>
      </c>
      <c r="D27" s="161">
        <v>1</v>
      </c>
      <c r="E27" s="160"/>
      <c r="F27" s="157">
        <f t="shared" si="0"/>
        <v>0</v>
      </c>
    </row>
    <row r="28" spans="1:6" s="122" customFormat="1" ht="28.5">
      <c r="A28" s="158" t="s">
        <v>169</v>
      </c>
      <c r="B28" s="162" t="s">
        <v>174</v>
      </c>
      <c r="C28" s="155" t="s">
        <v>37</v>
      </c>
      <c r="D28" s="155">
        <v>1</v>
      </c>
      <c r="E28" s="160"/>
      <c r="F28" s="157">
        <f t="shared" si="0"/>
        <v>0</v>
      </c>
    </row>
    <row r="29" spans="1:6" s="128" customFormat="1">
      <c r="A29" s="153" t="s">
        <v>169</v>
      </c>
      <c r="B29" s="150" t="s">
        <v>175</v>
      </c>
      <c r="C29" s="155" t="s">
        <v>33</v>
      </c>
      <c r="D29" s="155">
        <v>1</v>
      </c>
      <c r="E29" s="160"/>
      <c r="F29" s="157">
        <f t="shared" si="0"/>
        <v>0</v>
      </c>
    </row>
    <row r="30" spans="1:6" s="128" customFormat="1">
      <c r="A30" s="153" t="s">
        <v>169</v>
      </c>
      <c r="B30" s="163" t="s">
        <v>176</v>
      </c>
      <c r="C30" s="164" t="s">
        <v>33</v>
      </c>
      <c r="D30" s="161">
        <v>1</v>
      </c>
      <c r="E30" s="160"/>
      <c r="F30" s="157">
        <f t="shared" si="0"/>
        <v>0</v>
      </c>
    </row>
    <row r="31" spans="1:6" s="128" customFormat="1">
      <c r="A31" s="153" t="s">
        <v>169</v>
      </c>
      <c r="B31" s="163" t="s">
        <v>375</v>
      </c>
      <c r="C31" s="164" t="s">
        <v>33</v>
      </c>
      <c r="D31" s="161">
        <v>1</v>
      </c>
      <c r="E31" s="160"/>
      <c r="F31" s="157">
        <f t="shared" si="0"/>
        <v>0</v>
      </c>
    </row>
    <row r="32" spans="1:6" s="128" customFormat="1">
      <c r="A32" s="153" t="s">
        <v>169</v>
      </c>
      <c r="B32" s="163" t="s">
        <v>177</v>
      </c>
      <c r="C32" s="164" t="s">
        <v>33</v>
      </c>
      <c r="D32" s="161">
        <v>3</v>
      </c>
      <c r="E32" s="160"/>
      <c r="F32" s="157">
        <f t="shared" si="0"/>
        <v>0</v>
      </c>
    </row>
    <row r="33" spans="1:8" s="128" customFormat="1">
      <c r="A33" s="153" t="s">
        <v>169</v>
      </c>
      <c r="B33" s="163" t="s">
        <v>178</v>
      </c>
      <c r="C33" s="164" t="s">
        <v>33</v>
      </c>
      <c r="D33" s="161">
        <v>9</v>
      </c>
      <c r="E33" s="160"/>
      <c r="F33" s="157">
        <f t="shared" si="0"/>
        <v>0</v>
      </c>
    </row>
    <row r="34" spans="1:8" s="128" customFormat="1">
      <c r="A34" s="153" t="s">
        <v>169</v>
      </c>
      <c r="B34" s="163" t="s">
        <v>179</v>
      </c>
      <c r="C34" s="164" t="s">
        <v>33</v>
      </c>
      <c r="D34" s="161">
        <v>18</v>
      </c>
      <c r="E34" s="160"/>
      <c r="F34" s="157">
        <f t="shared" si="0"/>
        <v>0</v>
      </c>
    </row>
    <row r="35" spans="1:8" s="128" customFormat="1">
      <c r="A35" s="153" t="s">
        <v>169</v>
      </c>
      <c r="B35" s="163" t="s">
        <v>180</v>
      </c>
      <c r="C35" s="164" t="s">
        <v>33</v>
      </c>
      <c r="D35" s="161">
        <v>2</v>
      </c>
      <c r="E35" s="160"/>
      <c r="F35" s="157">
        <f t="shared" si="0"/>
        <v>0</v>
      </c>
    </row>
    <row r="36" spans="1:8" s="128" customFormat="1">
      <c r="A36" s="153" t="s">
        <v>169</v>
      </c>
      <c r="B36" s="163" t="s">
        <v>376</v>
      </c>
      <c r="C36" s="164" t="s">
        <v>33</v>
      </c>
      <c r="D36" s="161">
        <v>1</v>
      </c>
      <c r="E36" s="160"/>
      <c r="F36" s="157">
        <f t="shared" si="0"/>
        <v>0</v>
      </c>
    </row>
    <row r="37" spans="1:8" s="128" customFormat="1">
      <c r="A37" s="153" t="s">
        <v>169</v>
      </c>
      <c r="B37" s="150" t="s">
        <v>181</v>
      </c>
      <c r="C37" s="161" t="s">
        <v>33</v>
      </c>
      <c r="D37" s="161">
        <v>1</v>
      </c>
      <c r="E37" s="156"/>
      <c r="F37" s="157">
        <f t="shared" si="0"/>
        <v>0</v>
      </c>
    </row>
    <row r="38" spans="1:8" s="128" customFormat="1">
      <c r="A38" s="153" t="s">
        <v>169</v>
      </c>
      <c r="B38" s="150" t="s">
        <v>182</v>
      </c>
      <c r="C38" s="161" t="s">
        <v>33</v>
      </c>
      <c r="D38" s="161">
        <v>1</v>
      </c>
      <c r="E38" s="156"/>
      <c r="F38" s="157">
        <f t="shared" si="0"/>
        <v>0</v>
      </c>
    </row>
    <row r="39" spans="1:8" s="128" customFormat="1">
      <c r="A39" s="153" t="s">
        <v>169</v>
      </c>
      <c r="B39" s="150" t="s">
        <v>183</v>
      </c>
      <c r="C39" s="161" t="s">
        <v>43</v>
      </c>
      <c r="D39" s="161">
        <v>2</v>
      </c>
      <c r="E39" s="156"/>
      <c r="F39" s="157">
        <f t="shared" si="0"/>
        <v>0</v>
      </c>
    </row>
    <row r="40" spans="1:8" s="128" customFormat="1">
      <c r="A40" s="153" t="s">
        <v>169</v>
      </c>
      <c r="B40" s="150" t="s">
        <v>184</v>
      </c>
      <c r="C40" s="161" t="s">
        <v>33</v>
      </c>
      <c r="D40" s="161">
        <v>1</v>
      </c>
      <c r="E40" s="156"/>
      <c r="F40" s="157">
        <f t="shared" si="0"/>
        <v>0</v>
      </c>
    </row>
    <row r="41" spans="1:8" s="128" customFormat="1" ht="25.5">
      <c r="A41" s="153" t="s">
        <v>169</v>
      </c>
      <c r="B41" s="163" t="s">
        <v>185</v>
      </c>
      <c r="C41" s="155" t="s">
        <v>37</v>
      </c>
      <c r="D41" s="165">
        <v>1</v>
      </c>
      <c r="E41" s="166"/>
      <c r="F41" s="157">
        <f t="shared" si="0"/>
        <v>0</v>
      </c>
    </row>
    <row r="42" spans="1:8" s="128" customFormat="1" ht="14.25" customHeight="1">
      <c r="A42" s="107"/>
      <c r="B42" s="167" t="s">
        <v>377</v>
      </c>
      <c r="C42" s="168" t="s">
        <v>186</v>
      </c>
      <c r="D42" s="168">
        <v>1</v>
      </c>
      <c r="E42" s="169"/>
      <c r="F42" s="157">
        <f t="shared" si="0"/>
        <v>0</v>
      </c>
    </row>
    <row r="43" spans="1:8" s="122" customFormat="1" ht="15">
      <c r="A43" s="170"/>
      <c r="B43" s="148"/>
      <c r="C43" s="171"/>
      <c r="D43" s="171"/>
      <c r="E43" s="149"/>
      <c r="F43" s="149"/>
    </row>
    <row r="44" spans="1:8" s="128" customFormat="1" ht="14.25" customHeight="1">
      <c r="A44" s="153"/>
      <c r="B44" s="172"/>
      <c r="C44" s="173"/>
      <c r="D44" s="173"/>
      <c r="E44" s="174"/>
      <c r="F44" s="175"/>
    </row>
    <row r="45" spans="1:8" s="128" customFormat="1" ht="14.25">
      <c r="A45" s="60"/>
      <c r="B45" s="176" t="s">
        <v>151</v>
      </c>
      <c r="C45" s="177"/>
      <c r="D45" s="177"/>
      <c r="E45" s="178" t="s">
        <v>155</v>
      </c>
      <c r="F45" s="145">
        <f>SUM(F23:F42)</f>
        <v>0</v>
      </c>
    </row>
    <row r="46" spans="1:8" s="128" customFormat="1" ht="14.25">
      <c r="A46" s="60"/>
      <c r="B46" s="179"/>
      <c r="C46" s="180"/>
      <c r="D46" s="180"/>
      <c r="E46" s="181"/>
      <c r="F46" s="182"/>
    </row>
    <row r="47" spans="1:8" s="128" customFormat="1" ht="14.25">
      <c r="A47" s="60"/>
      <c r="B47" s="179"/>
      <c r="C47" s="180"/>
      <c r="D47" s="180"/>
      <c r="E47" s="181"/>
      <c r="F47" s="182"/>
    </row>
    <row r="48" spans="1:8" s="146" customFormat="1" ht="14.25">
      <c r="A48" s="183" t="s">
        <v>22</v>
      </c>
      <c r="B48" s="184" t="s">
        <v>187</v>
      </c>
      <c r="C48" s="185"/>
      <c r="D48" s="185"/>
      <c r="E48" s="186"/>
      <c r="F48" s="187"/>
      <c r="H48" s="122"/>
    </row>
    <row r="49" spans="1:48" s="122" customFormat="1" ht="15">
      <c r="A49" s="147"/>
      <c r="B49" s="188"/>
      <c r="C49" s="88"/>
      <c r="D49" s="88"/>
      <c r="E49" s="189"/>
      <c r="F49" s="149"/>
      <c r="H49" s="128"/>
    </row>
    <row r="50" spans="1:48" s="128" customFormat="1" ht="38.25">
      <c r="A50" s="60" t="s">
        <v>2</v>
      </c>
      <c r="B50" s="154" t="s">
        <v>188</v>
      </c>
      <c r="C50" s="190" t="s">
        <v>37</v>
      </c>
      <c r="D50" s="190">
        <v>1</v>
      </c>
      <c r="E50" s="191"/>
      <c r="F50" s="192">
        <f>D50*E50</f>
        <v>0</v>
      </c>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row>
    <row r="51" spans="1:48" s="128" customFormat="1">
      <c r="A51" s="60"/>
      <c r="B51" s="154"/>
      <c r="C51" s="15"/>
      <c r="D51" s="15"/>
      <c r="E51" s="151"/>
      <c r="F51" s="193"/>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row>
    <row r="52" spans="1:48" s="128" customFormat="1" ht="25.5">
      <c r="A52" s="60" t="s">
        <v>22</v>
      </c>
      <c r="B52" s="154" t="s">
        <v>189</v>
      </c>
      <c r="C52" s="15"/>
      <c r="D52" s="15"/>
      <c r="E52" s="151"/>
      <c r="F52" s="193"/>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row>
    <row r="53" spans="1:48" s="128" customFormat="1" ht="15" customHeight="1">
      <c r="A53" s="194" t="s">
        <v>169</v>
      </c>
      <c r="B53" s="195" t="s">
        <v>460</v>
      </c>
      <c r="C53" s="190" t="s">
        <v>43</v>
      </c>
      <c r="D53" s="190">
        <v>10</v>
      </c>
      <c r="E53" s="191"/>
      <c r="F53" s="192">
        <f>D53*E53</f>
        <v>0</v>
      </c>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row>
    <row r="54" spans="1:48" s="128" customFormat="1" ht="15" customHeight="1">
      <c r="A54" s="194" t="s">
        <v>169</v>
      </c>
      <c r="B54" s="195" t="s">
        <v>461</v>
      </c>
      <c r="C54" s="190" t="s">
        <v>43</v>
      </c>
      <c r="D54" s="190">
        <v>5</v>
      </c>
      <c r="E54" s="191"/>
      <c r="F54" s="192">
        <f>D54*E54</f>
        <v>0</v>
      </c>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row>
    <row r="55" spans="1:48" s="128" customFormat="1" ht="15" customHeight="1">
      <c r="A55" s="194"/>
      <c r="B55" s="195"/>
      <c r="C55" s="196"/>
      <c r="D55" s="196"/>
      <c r="E55" s="197"/>
      <c r="F55" s="198"/>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row>
    <row r="56" spans="1:48" s="128" customFormat="1">
      <c r="A56" s="60" t="s">
        <v>25</v>
      </c>
      <c r="B56" s="154" t="s">
        <v>190</v>
      </c>
      <c r="C56" s="199"/>
      <c r="D56" s="15"/>
      <c r="E56" s="151"/>
      <c r="F56" s="193"/>
      <c r="H56" s="107"/>
    </row>
    <row r="57" spans="1:48" s="128" customFormat="1" ht="15" customHeight="1">
      <c r="A57" s="123" t="s">
        <v>169</v>
      </c>
      <c r="B57" s="200" t="s">
        <v>420</v>
      </c>
      <c r="C57" s="201" t="s">
        <v>43</v>
      </c>
      <c r="D57" s="155">
        <v>80</v>
      </c>
      <c r="E57" s="156"/>
      <c r="F57" s="192">
        <f>D57*E57</f>
        <v>0</v>
      </c>
      <c r="H57" s="107"/>
    </row>
    <row r="58" spans="1:48" s="128" customFormat="1" ht="15" customHeight="1">
      <c r="A58" s="123" t="s">
        <v>169</v>
      </c>
      <c r="B58" s="200" t="s">
        <v>421</v>
      </c>
      <c r="C58" s="201" t="s">
        <v>43</v>
      </c>
      <c r="D58" s="155">
        <v>2</v>
      </c>
      <c r="E58" s="156"/>
      <c r="F58" s="192">
        <f>D58*E58</f>
        <v>0</v>
      </c>
      <c r="H58" s="107"/>
    </row>
    <row r="59" spans="1:48" s="128" customFormat="1" ht="15" customHeight="1">
      <c r="A59" s="123"/>
      <c r="B59" s="200"/>
      <c r="C59" s="199"/>
      <c r="D59" s="15"/>
      <c r="E59" s="151"/>
      <c r="F59" s="193"/>
      <c r="H59" s="107"/>
    </row>
    <row r="60" spans="1:48" s="128" customFormat="1" ht="25.5">
      <c r="A60" s="60" t="s">
        <v>26</v>
      </c>
      <c r="B60" s="154" t="s">
        <v>378</v>
      </c>
      <c r="C60" s="196"/>
      <c r="D60" s="15"/>
      <c r="E60" s="151"/>
      <c r="F60" s="193"/>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row>
    <row r="61" spans="1:48" s="128" customFormat="1" ht="15" customHeight="1">
      <c r="A61" s="123" t="s">
        <v>169</v>
      </c>
      <c r="B61" s="200" t="s">
        <v>420</v>
      </c>
      <c r="C61" s="201" t="s">
        <v>43</v>
      </c>
      <c r="D61" s="155">
        <v>300</v>
      </c>
      <c r="E61" s="156"/>
      <c r="F61" s="192">
        <f>D61*E61</f>
        <v>0</v>
      </c>
      <c r="H61" s="107"/>
    </row>
    <row r="62" spans="1:48" s="128" customFormat="1" ht="15" customHeight="1">
      <c r="A62" s="123" t="s">
        <v>169</v>
      </c>
      <c r="B62" s="200" t="s">
        <v>422</v>
      </c>
      <c r="C62" s="201" t="s">
        <v>43</v>
      </c>
      <c r="D62" s="155">
        <v>15</v>
      </c>
      <c r="E62" s="156"/>
      <c r="F62" s="192">
        <f>D62*E62</f>
        <v>0</v>
      </c>
      <c r="H62" s="107"/>
    </row>
    <row r="63" spans="1:48" s="122" customFormat="1" ht="15">
      <c r="A63" s="147"/>
      <c r="B63" s="148"/>
      <c r="C63" s="88"/>
      <c r="D63" s="88"/>
      <c r="E63" s="189"/>
      <c r="F63" s="149"/>
      <c r="H63" s="128"/>
    </row>
    <row r="64" spans="1:48" s="128" customFormat="1">
      <c r="A64" s="60" t="s">
        <v>27</v>
      </c>
      <c r="B64" s="154" t="s">
        <v>379</v>
      </c>
      <c r="C64" s="196"/>
      <c r="D64" s="15"/>
      <c r="E64" s="151"/>
      <c r="F64" s="193"/>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row>
    <row r="65" spans="1:68" s="128" customFormat="1" ht="15" customHeight="1">
      <c r="A65" s="123" t="s">
        <v>169</v>
      </c>
      <c r="B65" s="200" t="s">
        <v>422</v>
      </c>
      <c r="C65" s="201" t="s">
        <v>43</v>
      </c>
      <c r="D65" s="155">
        <v>20</v>
      </c>
      <c r="E65" s="156"/>
      <c r="F65" s="192">
        <f>D65*E65</f>
        <v>0</v>
      </c>
      <c r="H65" s="107"/>
    </row>
    <row r="66" spans="1:68" s="122" customFormat="1" ht="15">
      <c r="A66" s="147"/>
      <c r="B66" s="148"/>
      <c r="C66" s="88"/>
      <c r="D66" s="88"/>
      <c r="E66" s="189"/>
      <c r="F66" s="149"/>
      <c r="H66" s="128"/>
    </row>
    <row r="67" spans="1:68" s="128" customFormat="1" ht="38.25">
      <c r="A67" s="202" t="s">
        <v>28</v>
      </c>
      <c r="B67" s="195" t="s">
        <v>191</v>
      </c>
      <c r="C67" s="203"/>
      <c r="D67" s="196"/>
      <c r="E67" s="151"/>
      <c r="F67" s="193"/>
      <c r="G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row>
    <row r="68" spans="1:68" s="128" customFormat="1" ht="15" customHeight="1">
      <c r="A68" s="194" t="s">
        <v>169</v>
      </c>
      <c r="B68" s="195" t="s">
        <v>192</v>
      </c>
      <c r="C68" s="190" t="s">
        <v>33</v>
      </c>
      <c r="D68" s="190">
        <v>42</v>
      </c>
      <c r="E68" s="204"/>
      <c r="F68" s="192">
        <f>D68*E68</f>
        <v>0</v>
      </c>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row>
    <row r="69" spans="1:68" s="128" customFormat="1" ht="14.25" customHeight="1">
      <c r="A69" s="205" t="s">
        <v>169</v>
      </c>
      <c r="B69" s="206" t="s">
        <v>417</v>
      </c>
      <c r="C69" s="201" t="s">
        <v>33</v>
      </c>
      <c r="D69" s="201">
        <v>12</v>
      </c>
      <c r="E69" s="204"/>
      <c r="F69" s="192">
        <f t="shared" ref="F69:F76" si="1">D69*E69</f>
        <v>0</v>
      </c>
    </row>
    <row r="70" spans="1:68" s="128" customFormat="1" ht="14.25" customHeight="1">
      <c r="A70" s="205" t="s">
        <v>169</v>
      </c>
      <c r="B70" s="206" t="s">
        <v>418</v>
      </c>
      <c r="C70" s="201" t="s">
        <v>33</v>
      </c>
      <c r="D70" s="201">
        <v>8</v>
      </c>
      <c r="E70" s="204"/>
      <c r="F70" s="192">
        <f t="shared" si="1"/>
        <v>0</v>
      </c>
    </row>
    <row r="71" spans="1:68" s="128" customFormat="1" ht="15" customHeight="1">
      <c r="A71" s="205" t="s">
        <v>169</v>
      </c>
      <c r="B71" s="206" t="s">
        <v>193</v>
      </c>
      <c r="C71" s="207" t="s">
        <v>33</v>
      </c>
      <c r="D71" s="207">
        <v>20</v>
      </c>
      <c r="E71" s="204"/>
      <c r="F71" s="192">
        <f t="shared" si="1"/>
        <v>0</v>
      </c>
    </row>
    <row r="72" spans="1:68" s="128" customFormat="1">
      <c r="A72" s="205" t="s">
        <v>169</v>
      </c>
      <c r="B72" s="206" t="s">
        <v>194</v>
      </c>
      <c r="C72" s="207" t="s">
        <v>33</v>
      </c>
      <c r="D72" s="207">
        <v>20</v>
      </c>
      <c r="E72" s="204"/>
      <c r="F72" s="192">
        <f t="shared" si="1"/>
        <v>0</v>
      </c>
    </row>
    <row r="73" spans="1:68" s="128" customFormat="1" ht="14.25" customHeight="1">
      <c r="A73" s="205" t="s">
        <v>169</v>
      </c>
      <c r="B73" s="206" t="s">
        <v>380</v>
      </c>
      <c r="C73" s="201" t="s">
        <v>33</v>
      </c>
      <c r="D73" s="201">
        <v>6</v>
      </c>
      <c r="E73" s="204"/>
      <c r="F73" s="192">
        <f t="shared" si="1"/>
        <v>0</v>
      </c>
    </row>
    <row r="74" spans="1:68" s="128" customFormat="1" ht="14.25" customHeight="1">
      <c r="A74" s="205" t="s">
        <v>169</v>
      </c>
      <c r="B74" s="206" t="s">
        <v>381</v>
      </c>
      <c r="C74" s="201" t="s">
        <v>33</v>
      </c>
      <c r="D74" s="201">
        <v>5</v>
      </c>
      <c r="E74" s="204"/>
      <c r="F74" s="192">
        <f t="shared" si="1"/>
        <v>0</v>
      </c>
    </row>
    <row r="75" spans="1:68" s="128" customFormat="1" ht="15" customHeight="1">
      <c r="A75" s="205" t="s">
        <v>169</v>
      </c>
      <c r="B75" s="206" t="s">
        <v>195</v>
      </c>
      <c r="C75" s="207" t="s">
        <v>33</v>
      </c>
      <c r="D75" s="207">
        <v>11</v>
      </c>
      <c r="E75" s="204"/>
      <c r="F75" s="192">
        <f t="shared" si="1"/>
        <v>0</v>
      </c>
    </row>
    <row r="76" spans="1:68" s="128" customFormat="1">
      <c r="A76" s="205" t="s">
        <v>169</v>
      </c>
      <c r="B76" s="206" t="s">
        <v>196</v>
      </c>
      <c r="C76" s="207" t="s">
        <v>33</v>
      </c>
      <c r="D76" s="207">
        <v>11</v>
      </c>
      <c r="E76" s="204"/>
      <c r="F76" s="192">
        <f t="shared" si="1"/>
        <v>0</v>
      </c>
    </row>
    <row r="77" spans="1:68" s="128" customFormat="1">
      <c r="A77" s="208"/>
      <c r="B77" s="150"/>
      <c r="C77" s="199"/>
      <c r="D77" s="199"/>
      <c r="E77" s="209"/>
      <c r="F77" s="210"/>
    </row>
    <row r="78" spans="1:68" s="212" customFormat="1" ht="51">
      <c r="A78" s="60" t="s">
        <v>29</v>
      </c>
      <c r="B78" s="211" t="s">
        <v>197</v>
      </c>
      <c r="C78" s="190" t="s">
        <v>33</v>
      </c>
      <c r="D78" s="190">
        <v>1</v>
      </c>
      <c r="E78" s="156"/>
      <c r="F78" s="192">
        <f>D78*E78</f>
        <v>0</v>
      </c>
    </row>
    <row r="79" spans="1:68" s="212" customFormat="1" ht="14.25">
      <c r="A79" s="60"/>
      <c r="B79" s="211"/>
      <c r="C79" s="196"/>
      <c r="D79" s="196"/>
      <c r="E79" s="151"/>
      <c r="F79" s="210"/>
    </row>
    <row r="80" spans="1:68" s="128" customFormat="1" ht="25.5">
      <c r="A80" s="202" t="s">
        <v>30</v>
      </c>
      <c r="B80" s="195" t="s">
        <v>198</v>
      </c>
      <c r="C80" s="196"/>
      <c r="D80" s="196"/>
      <c r="E80" s="151"/>
      <c r="F80" s="210"/>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row>
    <row r="81" spans="1:72" s="128" customFormat="1" ht="15" customHeight="1">
      <c r="A81" s="205" t="s">
        <v>169</v>
      </c>
      <c r="B81" s="206" t="s">
        <v>199</v>
      </c>
      <c r="C81" s="201" t="s">
        <v>33</v>
      </c>
      <c r="D81" s="201">
        <v>1</v>
      </c>
      <c r="E81" s="204"/>
      <c r="F81" s="192">
        <f>D81*E81</f>
        <v>0</v>
      </c>
    </row>
    <row r="82" spans="1:72" s="128" customFormat="1" ht="15" customHeight="1">
      <c r="A82" s="205" t="s">
        <v>169</v>
      </c>
      <c r="B82" s="206" t="s">
        <v>200</v>
      </c>
      <c r="C82" s="201" t="s">
        <v>33</v>
      </c>
      <c r="D82" s="201">
        <v>1</v>
      </c>
      <c r="E82" s="204"/>
      <c r="F82" s="192">
        <f t="shared" ref="F82:F83" si="2">D82*E82</f>
        <v>0</v>
      </c>
    </row>
    <row r="83" spans="1:72" s="128" customFormat="1" ht="15" customHeight="1">
      <c r="A83" s="194" t="s">
        <v>169</v>
      </c>
      <c r="B83" s="195" t="s">
        <v>201</v>
      </c>
      <c r="C83" s="190" t="s">
        <v>33</v>
      </c>
      <c r="D83" s="190">
        <v>1</v>
      </c>
      <c r="E83" s="204"/>
      <c r="F83" s="192">
        <f t="shared" si="2"/>
        <v>0</v>
      </c>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row>
    <row r="84" spans="1:72" s="128" customFormat="1" ht="38.25">
      <c r="A84" s="194" t="s">
        <v>169</v>
      </c>
      <c r="B84" s="195" t="s">
        <v>202</v>
      </c>
      <c r="C84" s="190" t="s">
        <v>33</v>
      </c>
      <c r="D84" s="190">
        <v>1</v>
      </c>
      <c r="E84" s="204"/>
      <c r="F84" s="192">
        <f>D84*E84</f>
        <v>0</v>
      </c>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row>
    <row r="85" spans="1:72" s="128" customFormat="1" ht="18">
      <c r="A85" s="208"/>
      <c r="B85" s="213"/>
      <c r="C85" s="199"/>
      <c r="D85" s="199"/>
      <c r="E85" s="209"/>
      <c r="F85" s="210"/>
    </row>
    <row r="86" spans="1:72" s="128" customFormat="1">
      <c r="A86" s="60" t="s">
        <v>31</v>
      </c>
      <c r="B86" s="211" t="s">
        <v>419</v>
      </c>
      <c r="C86" s="201" t="s">
        <v>33</v>
      </c>
      <c r="D86" s="155">
        <v>10</v>
      </c>
      <c r="E86" s="160"/>
      <c r="F86" s="192">
        <f>D86*E86</f>
        <v>0</v>
      </c>
    </row>
    <row r="87" spans="1:72" s="128" customFormat="1">
      <c r="A87" s="60"/>
      <c r="B87" s="211"/>
      <c r="C87" s="199"/>
      <c r="D87" s="15"/>
      <c r="E87" s="193"/>
      <c r="F87" s="193"/>
    </row>
    <row r="88" spans="1:72" s="128" customFormat="1">
      <c r="A88" s="60" t="s">
        <v>203</v>
      </c>
      <c r="B88" s="214" t="s">
        <v>204</v>
      </c>
      <c r="C88" s="196"/>
      <c r="D88" s="196"/>
      <c r="E88" s="193"/>
      <c r="F88" s="193"/>
      <c r="G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6"/>
      <c r="AP88" s="196"/>
      <c r="AQ88" s="196"/>
      <c r="AR88" s="196"/>
      <c r="AS88" s="196"/>
      <c r="AT88" s="196"/>
      <c r="AU88" s="196"/>
      <c r="AV88" s="196"/>
    </row>
    <row r="89" spans="1:72" s="128" customFormat="1">
      <c r="A89" s="194" t="s">
        <v>169</v>
      </c>
      <c r="B89" s="214" t="s">
        <v>205</v>
      </c>
      <c r="C89" s="190" t="s">
        <v>37</v>
      </c>
      <c r="D89" s="190">
        <v>2</v>
      </c>
      <c r="E89" s="156"/>
      <c r="F89" s="192">
        <f>D89*E89</f>
        <v>0</v>
      </c>
      <c r="G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6"/>
      <c r="AP89" s="196"/>
      <c r="AQ89" s="196"/>
      <c r="AR89" s="196"/>
      <c r="AS89" s="196"/>
      <c r="AT89" s="196"/>
      <c r="AU89" s="196"/>
      <c r="AV89" s="196"/>
    </row>
    <row r="90" spans="1:72" s="128" customFormat="1">
      <c r="A90" s="194" t="s">
        <v>169</v>
      </c>
      <c r="B90" s="214" t="s">
        <v>382</v>
      </c>
      <c r="C90" s="190" t="s">
        <v>33</v>
      </c>
      <c r="D90" s="190">
        <v>2</v>
      </c>
      <c r="E90" s="156"/>
      <c r="F90" s="192">
        <f t="shared" ref="F90:F94" si="3">D90*E90</f>
        <v>0</v>
      </c>
      <c r="G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c r="AR90" s="196"/>
      <c r="AS90" s="196"/>
      <c r="AT90" s="196"/>
      <c r="AU90" s="196"/>
      <c r="AV90" s="196"/>
    </row>
    <row r="91" spans="1:72" s="128" customFormat="1">
      <c r="A91" s="194" t="s">
        <v>169</v>
      </c>
      <c r="B91" s="214" t="s">
        <v>383</v>
      </c>
      <c r="C91" s="190" t="s">
        <v>33</v>
      </c>
      <c r="D91" s="190">
        <v>1</v>
      </c>
      <c r="E91" s="156"/>
      <c r="F91" s="192">
        <f t="shared" si="3"/>
        <v>0</v>
      </c>
      <c r="G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row>
    <row r="92" spans="1:72" s="128" customFormat="1">
      <c r="A92" s="194" t="s">
        <v>169</v>
      </c>
      <c r="B92" s="214" t="s">
        <v>384</v>
      </c>
      <c r="C92" s="190" t="s">
        <v>33</v>
      </c>
      <c r="D92" s="190">
        <v>1</v>
      </c>
      <c r="E92" s="156"/>
      <c r="F92" s="192">
        <f t="shared" si="3"/>
        <v>0</v>
      </c>
      <c r="G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6"/>
      <c r="AR92" s="196"/>
      <c r="AS92" s="196"/>
      <c r="AT92" s="196"/>
      <c r="AU92" s="196"/>
      <c r="AV92" s="196"/>
    </row>
    <row r="93" spans="1:72" s="128" customFormat="1">
      <c r="A93" s="205"/>
      <c r="B93" s="211"/>
      <c r="C93" s="199"/>
      <c r="D93" s="66"/>
      <c r="E93" s="193"/>
      <c r="F93" s="192"/>
      <c r="H93" s="196"/>
    </row>
    <row r="94" spans="1:72" s="128" customFormat="1">
      <c r="A94" s="60" t="s">
        <v>206</v>
      </c>
      <c r="B94" s="200" t="s">
        <v>207</v>
      </c>
      <c r="C94" s="201" t="s">
        <v>37</v>
      </c>
      <c r="D94" s="201">
        <v>1</v>
      </c>
      <c r="E94" s="156"/>
      <c r="F94" s="192">
        <f t="shared" si="3"/>
        <v>0</v>
      </c>
      <c r="H94" s="196"/>
    </row>
    <row r="95" spans="1:72" s="128" customFormat="1" ht="15" customHeight="1">
      <c r="A95" s="60"/>
      <c r="B95" s="215"/>
      <c r="C95" s="15"/>
      <c r="D95" s="15"/>
      <c r="E95" s="216"/>
      <c r="F95" s="217"/>
      <c r="H95" s="196"/>
    </row>
    <row r="96" spans="1:72" s="122" customFormat="1" ht="15" customHeight="1">
      <c r="A96" s="218"/>
      <c r="B96" s="176" t="s">
        <v>208</v>
      </c>
      <c r="C96" s="177"/>
      <c r="D96" s="177"/>
      <c r="E96" s="178" t="s">
        <v>436</v>
      </c>
      <c r="F96" s="145">
        <f>SUM(F50:F94)</f>
        <v>0</v>
      </c>
      <c r="H96" s="219"/>
    </row>
    <row r="97" spans="1:13" s="122" customFormat="1" ht="15" customHeight="1">
      <c r="A97" s="218"/>
      <c r="B97" s="220"/>
      <c r="C97" s="221"/>
      <c r="D97" s="221"/>
      <c r="E97" s="146"/>
      <c r="F97" s="222"/>
      <c r="H97" s="219"/>
    </row>
    <row r="98" spans="1:13" s="122" customFormat="1" ht="15" customHeight="1">
      <c r="A98" s="218"/>
      <c r="B98" s="220"/>
      <c r="C98" s="221"/>
      <c r="D98" s="221"/>
      <c r="E98" s="146"/>
      <c r="F98" s="222"/>
      <c r="H98" s="219"/>
    </row>
    <row r="99" spans="1:13" s="146" customFormat="1" ht="23.25" customHeight="1">
      <c r="A99" s="183" t="s">
        <v>25</v>
      </c>
      <c r="B99" s="184" t="s">
        <v>153</v>
      </c>
      <c r="C99" s="185"/>
      <c r="D99" s="185"/>
      <c r="E99" s="186"/>
      <c r="F99" s="187"/>
      <c r="H99" s="219"/>
    </row>
    <row r="100" spans="1:13" s="146" customFormat="1" ht="15" customHeight="1">
      <c r="A100" s="147"/>
      <c r="B100" s="223"/>
      <c r="C100" s="221"/>
      <c r="D100" s="221"/>
      <c r="E100" s="224"/>
      <c r="F100" s="225"/>
      <c r="H100" s="196"/>
    </row>
    <row r="101" spans="1:13" s="128" customFormat="1" ht="15" customHeight="1">
      <c r="A101" s="226"/>
      <c r="B101" s="150" t="s">
        <v>209</v>
      </c>
      <c r="C101" s="199"/>
      <c r="D101" s="199"/>
      <c r="E101" s="227"/>
      <c r="F101" s="228"/>
    </row>
    <row r="102" spans="1:13" s="128" customFormat="1" ht="15" customHeight="1">
      <c r="A102" s="226"/>
      <c r="B102" s="150"/>
      <c r="C102" s="199"/>
      <c r="D102" s="199"/>
      <c r="E102" s="227"/>
      <c r="F102" s="228"/>
    </row>
    <row r="103" spans="1:13" s="128" customFormat="1" ht="63.75">
      <c r="A103" s="60" t="s">
        <v>2</v>
      </c>
      <c r="B103" s="206" t="s">
        <v>210</v>
      </c>
      <c r="C103" s="201" t="s">
        <v>33</v>
      </c>
      <c r="D103" s="201">
        <v>10</v>
      </c>
      <c r="E103" s="229"/>
      <c r="F103" s="192">
        <f>D103*E103</f>
        <v>0</v>
      </c>
      <c r="H103" s="146"/>
      <c r="I103" s="196"/>
      <c r="J103" s="196"/>
      <c r="K103" s="196"/>
      <c r="L103" s="196"/>
    </row>
    <row r="104" spans="1:13" s="128" customFormat="1">
      <c r="A104" s="60"/>
      <c r="B104" s="206"/>
      <c r="C104" s="199"/>
      <c r="D104" s="199"/>
      <c r="E104" s="230"/>
      <c r="F104" s="192"/>
      <c r="I104" s="196"/>
      <c r="J104" s="196"/>
      <c r="K104" s="196"/>
      <c r="L104" s="196"/>
    </row>
    <row r="105" spans="1:13" s="128" customFormat="1" ht="63.75">
      <c r="A105" s="60" t="s">
        <v>22</v>
      </c>
      <c r="B105" s="206" t="s">
        <v>211</v>
      </c>
      <c r="C105" s="201" t="s">
        <v>186</v>
      </c>
      <c r="D105" s="201">
        <v>12</v>
      </c>
      <c r="E105" s="229"/>
      <c r="F105" s="192">
        <f t="shared" ref="F105:F156" si="4">D105*E105</f>
        <v>0</v>
      </c>
      <c r="M105" s="146"/>
    </row>
    <row r="106" spans="1:13" s="128" customFormat="1" ht="14.25">
      <c r="A106" s="60"/>
      <c r="B106" s="206"/>
      <c r="C106" s="231"/>
      <c r="D106" s="231"/>
      <c r="E106" s="232"/>
      <c r="F106" s="192"/>
      <c r="M106" s="146"/>
    </row>
    <row r="107" spans="1:13" s="128" customFormat="1" ht="25.5">
      <c r="A107" s="60" t="s">
        <v>25</v>
      </c>
      <c r="B107" s="206" t="s">
        <v>212</v>
      </c>
      <c r="C107" s="201" t="s">
        <v>186</v>
      </c>
      <c r="D107" s="201">
        <v>3</v>
      </c>
      <c r="E107" s="229"/>
      <c r="F107" s="192">
        <f t="shared" si="4"/>
        <v>0</v>
      </c>
      <c r="M107" s="146"/>
    </row>
    <row r="108" spans="1:13" s="128" customFormat="1" ht="10.5" customHeight="1">
      <c r="A108" s="205"/>
      <c r="B108" s="206"/>
      <c r="C108" s="199"/>
      <c r="D108" s="199"/>
      <c r="E108" s="230"/>
      <c r="F108" s="192"/>
      <c r="M108" s="146"/>
    </row>
    <row r="109" spans="1:13" s="128" customFormat="1" ht="25.5">
      <c r="A109" s="60" t="s">
        <v>26</v>
      </c>
      <c r="B109" s="206" t="s">
        <v>385</v>
      </c>
      <c r="C109" s="201" t="s">
        <v>186</v>
      </c>
      <c r="D109" s="201">
        <v>2</v>
      </c>
      <c r="E109" s="229"/>
      <c r="F109" s="192">
        <f t="shared" si="4"/>
        <v>0</v>
      </c>
    </row>
    <row r="110" spans="1:13" s="128" customFormat="1" ht="14.25">
      <c r="A110" s="205"/>
      <c r="B110" s="206"/>
      <c r="C110" s="199"/>
      <c r="D110" s="199"/>
      <c r="E110" s="230"/>
      <c r="F110" s="192"/>
      <c r="M110" s="146"/>
    </row>
    <row r="111" spans="1:13" s="128" customFormat="1" ht="38.25">
      <c r="A111" s="60" t="s">
        <v>27</v>
      </c>
      <c r="B111" s="206" t="s">
        <v>443</v>
      </c>
      <c r="C111" s="201" t="s">
        <v>186</v>
      </c>
      <c r="D111" s="201">
        <v>6</v>
      </c>
      <c r="E111" s="229"/>
      <c r="F111" s="192">
        <f t="shared" si="4"/>
        <v>0</v>
      </c>
    </row>
    <row r="112" spans="1:13" s="128" customFormat="1" ht="14.25">
      <c r="A112" s="205"/>
      <c r="B112" s="206"/>
      <c r="C112" s="199"/>
      <c r="D112" s="199"/>
      <c r="E112" s="230"/>
      <c r="F112" s="192"/>
      <c r="M112" s="146"/>
    </row>
    <row r="113" spans="1:13" s="128" customFormat="1" ht="51">
      <c r="A113" s="60" t="s">
        <v>28</v>
      </c>
      <c r="B113" s="206" t="s">
        <v>444</v>
      </c>
      <c r="C113" s="201" t="s">
        <v>186</v>
      </c>
      <c r="D113" s="201">
        <v>2</v>
      </c>
      <c r="E113" s="229"/>
      <c r="F113" s="192">
        <f t="shared" si="4"/>
        <v>0</v>
      </c>
    </row>
    <row r="114" spans="1:13" s="128" customFormat="1" ht="14.25">
      <c r="A114" s="205"/>
      <c r="B114" s="206"/>
      <c r="C114" s="199"/>
      <c r="D114" s="199"/>
      <c r="E114" s="230"/>
      <c r="F114" s="192"/>
      <c r="M114" s="146"/>
    </row>
    <row r="115" spans="1:13" s="128" customFormat="1" ht="63.75">
      <c r="A115" s="60" t="s">
        <v>29</v>
      </c>
      <c r="B115" s="206" t="s">
        <v>445</v>
      </c>
      <c r="C115" s="201" t="s">
        <v>186</v>
      </c>
      <c r="D115" s="201">
        <v>4</v>
      </c>
      <c r="E115" s="229"/>
      <c r="F115" s="192">
        <f t="shared" si="4"/>
        <v>0</v>
      </c>
      <c r="M115" s="146"/>
    </row>
    <row r="116" spans="1:13" s="128" customFormat="1" ht="14.25">
      <c r="A116" s="60"/>
      <c r="B116" s="206"/>
      <c r="C116" s="231"/>
      <c r="D116" s="231"/>
      <c r="E116" s="232"/>
      <c r="F116" s="192"/>
      <c r="M116" s="146"/>
    </row>
    <row r="117" spans="1:13" s="128" customFormat="1" ht="25.5">
      <c r="A117" s="60" t="s">
        <v>30</v>
      </c>
      <c r="B117" s="206" t="s">
        <v>386</v>
      </c>
      <c r="C117" s="201" t="s">
        <v>186</v>
      </c>
      <c r="D117" s="201">
        <v>1</v>
      </c>
      <c r="E117" s="229"/>
      <c r="F117" s="192">
        <f t="shared" si="4"/>
        <v>0</v>
      </c>
      <c r="M117" s="146"/>
    </row>
    <row r="118" spans="1:13" s="128" customFormat="1" ht="14.25">
      <c r="A118" s="60"/>
      <c r="B118" s="206"/>
      <c r="C118" s="231"/>
      <c r="D118" s="231"/>
      <c r="E118" s="232"/>
      <c r="F118" s="192"/>
      <c r="M118" s="146"/>
    </row>
    <row r="119" spans="1:13" s="122" customFormat="1" ht="25.5">
      <c r="A119" s="60" t="s">
        <v>31</v>
      </c>
      <c r="B119" s="233" t="s">
        <v>387</v>
      </c>
      <c r="C119" s="234"/>
      <c r="D119" s="234"/>
      <c r="E119" s="235"/>
      <c r="F119" s="192"/>
    </row>
    <row r="120" spans="1:13" s="122" customFormat="1">
      <c r="A120" s="236" t="s">
        <v>169</v>
      </c>
      <c r="B120" s="233" t="s">
        <v>388</v>
      </c>
      <c r="C120" s="237" t="s">
        <v>33</v>
      </c>
      <c r="D120" s="237">
        <v>1</v>
      </c>
      <c r="E120" s="238"/>
      <c r="F120" s="192">
        <f t="shared" si="4"/>
        <v>0</v>
      </c>
    </row>
    <row r="121" spans="1:13" s="122" customFormat="1" ht="15" customHeight="1">
      <c r="A121" s="236" t="s">
        <v>169</v>
      </c>
      <c r="B121" s="239" t="s">
        <v>389</v>
      </c>
      <c r="C121" s="237" t="s">
        <v>33</v>
      </c>
      <c r="D121" s="237">
        <v>1</v>
      </c>
      <c r="E121" s="238"/>
      <c r="F121" s="192">
        <f t="shared" si="4"/>
        <v>0</v>
      </c>
    </row>
    <row r="122" spans="1:13" s="122" customFormat="1" ht="15" customHeight="1">
      <c r="A122" s="236"/>
      <c r="B122" s="239"/>
      <c r="C122" s="234"/>
      <c r="D122" s="234"/>
      <c r="E122" s="240"/>
      <c r="F122" s="192"/>
    </row>
    <row r="123" spans="1:13" s="122" customFormat="1" ht="15" customHeight="1">
      <c r="A123" s="241"/>
      <c r="B123" s="239" t="s">
        <v>213</v>
      </c>
      <c r="C123" s="234"/>
      <c r="D123" s="234"/>
      <c r="E123" s="240"/>
      <c r="F123" s="192"/>
    </row>
    <row r="124" spans="1:13" s="128" customFormat="1">
      <c r="A124" s="226"/>
      <c r="B124" s="242"/>
      <c r="C124" s="199"/>
      <c r="D124" s="199"/>
      <c r="E124" s="209"/>
      <c r="F124" s="192"/>
    </row>
    <row r="125" spans="1:13" s="128" customFormat="1">
      <c r="A125" s="60" t="s">
        <v>203</v>
      </c>
      <c r="B125" s="154" t="s">
        <v>190</v>
      </c>
      <c r="C125" s="199"/>
      <c r="D125" s="15"/>
      <c r="E125" s="151"/>
      <c r="F125" s="192"/>
    </row>
    <row r="126" spans="1:13" s="128" customFormat="1" ht="15" customHeight="1">
      <c r="A126" s="123" t="s">
        <v>169</v>
      </c>
      <c r="B126" s="200" t="s">
        <v>422</v>
      </c>
      <c r="C126" s="201" t="s">
        <v>43</v>
      </c>
      <c r="D126" s="155">
        <v>50</v>
      </c>
      <c r="E126" s="156"/>
      <c r="F126" s="192">
        <f t="shared" si="4"/>
        <v>0</v>
      </c>
      <c r="H126" s="107"/>
    </row>
    <row r="127" spans="1:13" s="128" customFormat="1" ht="15" customHeight="1">
      <c r="A127" s="123" t="s">
        <v>169</v>
      </c>
      <c r="B127" s="200" t="s">
        <v>423</v>
      </c>
      <c r="C127" s="201" t="s">
        <v>43</v>
      </c>
      <c r="D127" s="155">
        <v>20</v>
      </c>
      <c r="E127" s="156"/>
      <c r="F127" s="192">
        <f t="shared" si="4"/>
        <v>0</v>
      </c>
      <c r="H127" s="107"/>
    </row>
    <row r="128" spans="1:13" s="128" customFormat="1" ht="15" customHeight="1">
      <c r="A128" s="123"/>
      <c r="B128" s="200"/>
      <c r="C128" s="199"/>
      <c r="D128" s="15"/>
      <c r="E128" s="151"/>
      <c r="F128" s="192"/>
      <c r="H128" s="107"/>
    </row>
    <row r="129" spans="1:48" s="128" customFormat="1" ht="25.5">
      <c r="A129" s="60" t="s">
        <v>206</v>
      </c>
      <c r="B129" s="154" t="s">
        <v>390</v>
      </c>
      <c r="C129" s="199"/>
      <c r="D129" s="15"/>
      <c r="E129" s="151"/>
      <c r="F129" s="192"/>
    </row>
    <row r="130" spans="1:48" s="128" customFormat="1" ht="15" customHeight="1">
      <c r="A130" s="123" t="s">
        <v>169</v>
      </c>
      <c r="B130" s="200" t="s">
        <v>422</v>
      </c>
      <c r="C130" s="201" t="s">
        <v>43</v>
      </c>
      <c r="D130" s="155">
        <v>150</v>
      </c>
      <c r="E130" s="156"/>
      <c r="F130" s="192">
        <f t="shared" si="4"/>
        <v>0</v>
      </c>
      <c r="H130" s="107"/>
    </row>
    <row r="131" spans="1:48" s="128" customFormat="1" ht="15" customHeight="1">
      <c r="A131" s="123" t="s">
        <v>169</v>
      </c>
      <c r="B131" s="200" t="s">
        <v>423</v>
      </c>
      <c r="C131" s="201" t="s">
        <v>43</v>
      </c>
      <c r="D131" s="155">
        <v>40</v>
      </c>
      <c r="E131" s="156"/>
      <c r="F131" s="192">
        <f t="shared" si="4"/>
        <v>0</v>
      </c>
      <c r="H131" s="107"/>
    </row>
    <row r="132" spans="1:48" s="128" customFormat="1" ht="15" customHeight="1">
      <c r="A132" s="123"/>
      <c r="B132" s="200"/>
      <c r="C132" s="199"/>
      <c r="D132" s="15"/>
      <c r="E132" s="151"/>
      <c r="F132" s="192"/>
      <c r="H132" s="107"/>
    </row>
    <row r="133" spans="1:48" s="128" customFormat="1" ht="25.5">
      <c r="A133" s="60" t="s">
        <v>391</v>
      </c>
      <c r="B133" s="154" t="s">
        <v>189</v>
      </c>
      <c r="C133" s="15"/>
      <c r="D133" s="15"/>
      <c r="E133" s="151"/>
      <c r="F133" s="192"/>
      <c r="G133" s="107"/>
      <c r="H133" s="122"/>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row>
    <row r="134" spans="1:48" s="128" customFormat="1" ht="15" customHeight="1">
      <c r="A134" s="194" t="s">
        <v>169</v>
      </c>
      <c r="B134" s="195" t="s">
        <v>460</v>
      </c>
      <c r="C134" s="190" t="s">
        <v>43</v>
      </c>
      <c r="D134" s="190">
        <v>5</v>
      </c>
      <c r="E134" s="191"/>
      <c r="F134" s="192">
        <f t="shared" si="4"/>
        <v>0</v>
      </c>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row>
    <row r="135" spans="1:48" s="128" customFormat="1">
      <c r="A135" s="194"/>
      <c r="B135" s="195"/>
      <c r="C135" s="196"/>
      <c r="D135" s="196"/>
      <c r="E135" s="197"/>
      <c r="F135" s="192"/>
      <c r="G135" s="107"/>
      <c r="H135" s="122"/>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row>
    <row r="136" spans="1:48" s="128" customFormat="1">
      <c r="A136" s="60" t="s">
        <v>392</v>
      </c>
      <c r="B136" s="206" t="s">
        <v>220</v>
      </c>
      <c r="F136" s="192"/>
    </row>
    <row r="137" spans="1:48" s="122" customFormat="1">
      <c r="A137" s="236" t="s">
        <v>169</v>
      </c>
      <c r="B137" s="243" t="s">
        <v>393</v>
      </c>
      <c r="C137" s="237" t="s">
        <v>43</v>
      </c>
      <c r="D137" s="237">
        <v>10</v>
      </c>
      <c r="E137" s="191"/>
      <c r="F137" s="192">
        <f t="shared" si="4"/>
        <v>0</v>
      </c>
      <c r="H137" s="128"/>
    </row>
    <row r="138" spans="1:48" s="122" customFormat="1" ht="15">
      <c r="A138" s="244"/>
      <c r="B138" s="245"/>
      <c r="C138" s="246"/>
      <c r="D138" s="246"/>
      <c r="E138" s="247"/>
      <c r="F138" s="192"/>
    </row>
    <row r="139" spans="1:48" s="128" customFormat="1" ht="25.5">
      <c r="A139" s="60" t="s">
        <v>394</v>
      </c>
      <c r="B139" s="154" t="s">
        <v>395</v>
      </c>
      <c r="C139" s="15"/>
      <c r="D139" s="15"/>
      <c r="E139" s="151"/>
      <c r="F139" s="192"/>
      <c r="G139" s="107"/>
      <c r="H139" s="122"/>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row>
    <row r="140" spans="1:48" s="128" customFormat="1" ht="15" customHeight="1">
      <c r="A140" s="194" t="s">
        <v>169</v>
      </c>
      <c r="B140" s="195" t="s">
        <v>460</v>
      </c>
      <c r="C140" s="190" t="s">
        <v>43</v>
      </c>
      <c r="D140" s="190">
        <v>5</v>
      </c>
      <c r="E140" s="191"/>
      <c r="F140" s="192">
        <f t="shared" si="4"/>
        <v>0</v>
      </c>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row>
    <row r="141" spans="1:48" s="128" customFormat="1">
      <c r="A141" s="194"/>
      <c r="B141" s="195"/>
      <c r="C141" s="196"/>
      <c r="D141" s="196"/>
      <c r="E141" s="197"/>
      <c r="F141" s="192"/>
      <c r="G141" s="107"/>
      <c r="H141" s="122"/>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row>
    <row r="142" spans="1:48" s="128" customFormat="1" ht="27" customHeight="1">
      <c r="A142" s="208" t="s">
        <v>396</v>
      </c>
      <c r="B142" s="206" t="s">
        <v>214</v>
      </c>
      <c r="C142" s="199"/>
      <c r="D142" s="199"/>
      <c r="E142" s="209"/>
      <c r="F142" s="192"/>
    </row>
    <row r="143" spans="1:48" s="128" customFormat="1" ht="15" customHeight="1">
      <c r="A143" s="205" t="s">
        <v>169</v>
      </c>
      <c r="B143" s="206" t="s">
        <v>215</v>
      </c>
      <c r="C143" s="201" t="s">
        <v>33</v>
      </c>
      <c r="D143" s="201">
        <v>1</v>
      </c>
      <c r="E143" s="204"/>
      <c r="F143" s="192">
        <f t="shared" si="4"/>
        <v>0</v>
      </c>
    </row>
    <row r="144" spans="1:48" s="128" customFormat="1" ht="15" customHeight="1">
      <c r="A144" s="205" t="s">
        <v>169</v>
      </c>
      <c r="B144" s="206" t="s">
        <v>216</v>
      </c>
      <c r="C144" s="207" t="s">
        <v>33</v>
      </c>
      <c r="D144" s="207">
        <v>7</v>
      </c>
      <c r="E144" s="204"/>
      <c r="F144" s="192">
        <f t="shared" si="4"/>
        <v>0</v>
      </c>
    </row>
    <row r="145" spans="1:13" s="128" customFormat="1" ht="15" customHeight="1">
      <c r="A145" s="205" t="s">
        <v>169</v>
      </c>
      <c r="B145" s="206" t="s">
        <v>397</v>
      </c>
      <c r="C145" s="201" t="s">
        <v>33</v>
      </c>
      <c r="D145" s="201">
        <v>6</v>
      </c>
      <c r="E145" s="204"/>
      <c r="F145" s="192">
        <f t="shared" si="4"/>
        <v>0</v>
      </c>
    </row>
    <row r="146" spans="1:13" s="128" customFormat="1" ht="14.25" customHeight="1">
      <c r="A146" s="205" t="s">
        <v>169</v>
      </c>
      <c r="B146" s="206" t="s">
        <v>417</v>
      </c>
      <c r="C146" s="201" t="s">
        <v>33</v>
      </c>
      <c r="D146" s="201">
        <v>2</v>
      </c>
      <c r="E146" s="204"/>
      <c r="F146" s="192">
        <f t="shared" si="4"/>
        <v>0</v>
      </c>
    </row>
    <row r="147" spans="1:13" s="128" customFormat="1" ht="14.25" customHeight="1">
      <c r="A147" s="205" t="s">
        <v>169</v>
      </c>
      <c r="B147" s="206" t="s">
        <v>418</v>
      </c>
      <c r="C147" s="201" t="s">
        <v>33</v>
      </c>
      <c r="D147" s="201">
        <v>8</v>
      </c>
      <c r="E147" s="204"/>
      <c r="F147" s="192">
        <f t="shared" si="4"/>
        <v>0</v>
      </c>
    </row>
    <row r="148" spans="1:13" s="128" customFormat="1" ht="15" customHeight="1">
      <c r="A148" s="205" t="s">
        <v>169</v>
      </c>
      <c r="B148" s="206" t="s">
        <v>193</v>
      </c>
      <c r="C148" s="207" t="s">
        <v>33</v>
      </c>
      <c r="D148" s="207">
        <v>10</v>
      </c>
      <c r="E148" s="204"/>
      <c r="F148" s="192">
        <f t="shared" si="4"/>
        <v>0</v>
      </c>
    </row>
    <row r="149" spans="1:13" s="128" customFormat="1">
      <c r="A149" s="205" t="s">
        <v>169</v>
      </c>
      <c r="B149" s="206" t="s">
        <v>194</v>
      </c>
      <c r="C149" s="207" t="s">
        <v>33</v>
      </c>
      <c r="D149" s="207">
        <v>10</v>
      </c>
      <c r="E149" s="204"/>
      <c r="F149" s="192">
        <f t="shared" si="4"/>
        <v>0</v>
      </c>
    </row>
    <row r="150" spans="1:13" s="128" customFormat="1" ht="14.25" customHeight="1">
      <c r="A150" s="205" t="s">
        <v>169</v>
      </c>
      <c r="B150" s="206" t="s">
        <v>462</v>
      </c>
      <c r="C150" s="201" t="s">
        <v>33</v>
      </c>
      <c r="D150" s="201">
        <v>1</v>
      </c>
      <c r="E150" s="204"/>
      <c r="F150" s="192">
        <f t="shared" si="4"/>
        <v>0</v>
      </c>
    </row>
    <row r="151" spans="1:13" s="128" customFormat="1" ht="15" customHeight="1">
      <c r="A151" s="205" t="s">
        <v>169</v>
      </c>
      <c r="B151" s="206" t="s">
        <v>223</v>
      </c>
      <c r="C151" s="207" t="s">
        <v>33</v>
      </c>
      <c r="D151" s="207">
        <v>1</v>
      </c>
      <c r="E151" s="204"/>
      <c r="F151" s="192">
        <f t="shared" si="4"/>
        <v>0</v>
      </c>
    </row>
    <row r="152" spans="1:13" s="128" customFormat="1">
      <c r="A152" s="205" t="s">
        <v>169</v>
      </c>
      <c r="B152" s="206" t="s">
        <v>224</v>
      </c>
      <c r="C152" s="207" t="s">
        <v>33</v>
      </c>
      <c r="D152" s="207">
        <v>1</v>
      </c>
      <c r="E152" s="204"/>
      <c r="F152" s="192">
        <f t="shared" si="4"/>
        <v>0</v>
      </c>
    </row>
    <row r="153" spans="1:13" s="128" customFormat="1">
      <c r="A153" s="205"/>
      <c r="B153" s="206"/>
      <c r="C153" s="199"/>
      <c r="D153" s="199"/>
      <c r="E153" s="209"/>
      <c r="F153" s="192"/>
    </row>
    <row r="154" spans="1:13" s="128" customFormat="1" ht="51">
      <c r="A154" s="60" t="s">
        <v>398</v>
      </c>
      <c r="B154" s="206" t="s">
        <v>399</v>
      </c>
      <c r="C154" s="201" t="s">
        <v>186</v>
      </c>
      <c r="D154" s="201">
        <v>1</v>
      </c>
      <c r="E154" s="229"/>
      <c r="F154" s="192">
        <f t="shared" si="4"/>
        <v>0</v>
      </c>
      <c r="M154" s="146"/>
    </row>
    <row r="155" spans="1:13" s="128" customFormat="1" ht="14.25">
      <c r="A155" s="60"/>
      <c r="B155" s="206"/>
      <c r="C155" s="231"/>
      <c r="D155" s="231"/>
      <c r="E155" s="232"/>
      <c r="F155" s="192"/>
      <c r="M155" s="146"/>
    </row>
    <row r="156" spans="1:13" s="128" customFormat="1" ht="51">
      <c r="A156" s="60" t="s">
        <v>400</v>
      </c>
      <c r="B156" s="206" t="s">
        <v>217</v>
      </c>
      <c r="C156" s="201" t="s">
        <v>186</v>
      </c>
      <c r="D156" s="201">
        <v>1</v>
      </c>
      <c r="E156" s="229"/>
      <c r="F156" s="192">
        <f t="shared" si="4"/>
        <v>0</v>
      </c>
      <c r="M156" s="146"/>
    </row>
    <row r="157" spans="1:13" s="128" customFormat="1" ht="14.25">
      <c r="A157" s="60"/>
      <c r="B157" s="206"/>
      <c r="C157" s="231"/>
      <c r="D157" s="231"/>
      <c r="E157" s="232"/>
      <c r="F157" s="248"/>
      <c r="M157" s="146"/>
    </row>
    <row r="158" spans="1:13" s="122" customFormat="1" ht="22.5" customHeight="1">
      <c r="A158" s="60"/>
      <c r="B158" s="176" t="s">
        <v>153</v>
      </c>
      <c r="C158" s="177"/>
      <c r="D158" s="177"/>
      <c r="E158" s="178" t="s">
        <v>155</v>
      </c>
      <c r="F158" s="145">
        <f>SUM(F103:F156)</f>
        <v>0</v>
      </c>
    </row>
    <row r="159" spans="1:13" s="128" customFormat="1" ht="16.5" customHeight="1">
      <c r="A159" s="249"/>
      <c r="B159" s="150"/>
      <c r="C159" s="199"/>
      <c r="D159" s="199"/>
      <c r="E159" s="230"/>
      <c r="F159" s="210"/>
    </row>
    <row r="160" spans="1:13" s="128" customFormat="1" ht="13.5" customHeight="1">
      <c r="A160" s="249"/>
      <c r="B160" s="150"/>
      <c r="C160" s="199"/>
      <c r="D160" s="199"/>
      <c r="E160" s="230"/>
      <c r="F160" s="210"/>
    </row>
    <row r="161" spans="1:48" s="122" customFormat="1" ht="17.25" customHeight="1">
      <c r="A161" s="183" t="s">
        <v>26</v>
      </c>
      <c r="B161" s="184" t="s">
        <v>154</v>
      </c>
      <c r="C161" s="185"/>
      <c r="D161" s="185"/>
      <c r="E161" s="186"/>
      <c r="F161" s="187"/>
    </row>
    <row r="162" spans="1:48" s="128" customFormat="1" ht="9" customHeight="1">
      <c r="A162" s="205"/>
      <c r="B162" s="206"/>
      <c r="C162" s="250"/>
      <c r="D162" s="250"/>
      <c r="E162" s="227"/>
      <c r="F162" s="228"/>
    </row>
    <row r="163" spans="1:48" s="128" customFormat="1" ht="25.5">
      <c r="A163" s="208" t="s">
        <v>2</v>
      </c>
      <c r="B163" s="206" t="s">
        <v>218</v>
      </c>
      <c r="C163" s="199"/>
      <c r="D163" s="199"/>
      <c r="E163" s="209"/>
      <c r="F163" s="210"/>
      <c r="H163" s="23"/>
    </row>
    <row r="164" spans="1:48" s="128" customFormat="1" ht="25.5">
      <c r="A164" s="208"/>
      <c r="B164" s="154" t="s">
        <v>219</v>
      </c>
      <c r="C164" s="201" t="s">
        <v>33</v>
      </c>
      <c r="D164" s="201">
        <v>1</v>
      </c>
      <c r="E164" s="251"/>
      <c r="F164" s="192">
        <f>D164*E164</f>
        <v>0</v>
      </c>
      <c r="H164" s="23"/>
    </row>
    <row r="165" spans="1:48" s="128" customFormat="1">
      <c r="A165" s="208"/>
      <c r="B165" s="154"/>
      <c r="C165" s="199"/>
      <c r="D165" s="199"/>
      <c r="E165" s="209"/>
      <c r="F165" s="192"/>
      <c r="H165" s="23"/>
    </row>
    <row r="166" spans="1:48" s="128" customFormat="1">
      <c r="A166" s="60" t="s">
        <v>22</v>
      </c>
      <c r="B166" s="206" t="s">
        <v>220</v>
      </c>
      <c r="F166" s="192"/>
    </row>
    <row r="167" spans="1:48" s="122" customFormat="1">
      <c r="A167" s="236" t="s">
        <v>169</v>
      </c>
      <c r="B167" s="243" t="s">
        <v>221</v>
      </c>
      <c r="C167" s="237" t="s">
        <v>43</v>
      </c>
      <c r="D167" s="237">
        <v>150</v>
      </c>
      <c r="E167" s="191"/>
      <c r="F167" s="192">
        <f t="shared" ref="F167:F208" si="5">D167*E167</f>
        <v>0</v>
      </c>
      <c r="H167" s="128"/>
    </row>
    <row r="168" spans="1:48" s="122" customFormat="1">
      <c r="A168" s="236" t="s">
        <v>169</v>
      </c>
      <c r="B168" s="243" t="s">
        <v>401</v>
      </c>
      <c r="C168" s="237" t="s">
        <v>43</v>
      </c>
      <c r="D168" s="237">
        <v>10</v>
      </c>
      <c r="E168" s="191"/>
      <c r="F168" s="192">
        <f t="shared" si="5"/>
        <v>0</v>
      </c>
      <c r="H168" s="128"/>
    </row>
    <row r="169" spans="1:48" s="122" customFormat="1" ht="15">
      <c r="A169" s="244"/>
      <c r="B169" s="245"/>
      <c r="C169" s="246"/>
      <c r="D169" s="246"/>
      <c r="E169" s="247"/>
      <c r="F169" s="192"/>
    </row>
    <row r="170" spans="1:48" s="128" customFormat="1" ht="25.5">
      <c r="A170" s="60" t="s">
        <v>25</v>
      </c>
      <c r="B170" s="154" t="s">
        <v>189</v>
      </c>
      <c r="C170" s="15"/>
      <c r="D170" s="15"/>
      <c r="E170" s="151"/>
      <c r="F170" s="192"/>
      <c r="G170" s="107"/>
      <c r="H170" s="122"/>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row>
    <row r="171" spans="1:48" s="128" customFormat="1" ht="15" customHeight="1">
      <c r="A171" s="194" t="s">
        <v>169</v>
      </c>
      <c r="B171" s="195" t="s">
        <v>463</v>
      </c>
      <c r="C171" s="190" t="s">
        <v>43</v>
      </c>
      <c r="D171" s="190">
        <v>10</v>
      </c>
      <c r="E171" s="191"/>
      <c r="F171" s="192">
        <f t="shared" si="5"/>
        <v>0</v>
      </c>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row>
    <row r="172" spans="1:48" s="128" customFormat="1" ht="15" customHeight="1">
      <c r="A172" s="194" t="s">
        <v>169</v>
      </c>
      <c r="B172" s="195" t="s">
        <v>464</v>
      </c>
      <c r="C172" s="190" t="s">
        <v>43</v>
      </c>
      <c r="D172" s="190">
        <v>10</v>
      </c>
      <c r="E172" s="191"/>
      <c r="F172" s="192">
        <f t="shared" si="5"/>
        <v>0</v>
      </c>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row>
    <row r="173" spans="1:48" s="128" customFormat="1">
      <c r="A173" s="194"/>
      <c r="B173" s="195"/>
      <c r="C173" s="196"/>
      <c r="D173" s="196"/>
      <c r="E173" s="197"/>
      <c r="F173" s="192"/>
      <c r="G173" s="107"/>
      <c r="H173" s="122"/>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row>
    <row r="174" spans="1:48" s="122" customFormat="1" ht="25.5">
      <c r="A174" s="60" t="s">
        <v>26</v>
      </c>
      <c r="B174" s="206" t="s">
        <v>402</v>
      </c>
      <c r="C174" s="199"/>
      <c r="D174" s="199"/>
      <c r="E174" s="209"/>
      <c r="F174" s="192"/>
    </row>
    <row r="175" spans="1:48" s="128" customFormat="1" ht="14.25" customHeight="1">
      <c r="A175" s="205" t="s">
        <v>169</v>
      </c>
      <c r="B175" s="206" t="s">
        <v>446</v>
      </c>
      <c r="C175" s="201" t="s">
        <v>33</v>
      </c>
      <c r="D175" s="201">
        <v>2</v>
      </c>
      <c r="E175" s="204"/>
      <c r="F175" s="192">
        <f t="shared" si="5"/>
        <v>0</v>
      </c>
    </row>
    <row r="176" spans="1:48" s="128" customFormat="1" ht="15" customHeight="1">
      <c r="A176" s="205" t="s">
        <v>169</v>
      </c>
      <c r="B176" s="206" t="s">
        <v>193</v>
      </c>
      <c r="C176" s="207" t="s">
        <v>33</v>
      </c>
      <c r="D176" s="207">
        <v>2</v>
      </c>
      <c r="E176" s="204"/>
      <c r="F176" s="192">
        <f t="shared" si="5"/>
        <v>0</v>
      </c>
    </row>
    <row r="177" spans="1:6" s="128" customFormat="1">
      <c r="A177" s="205" t="s">
        <v>169</v>
      </c>
      <c r="B177" s="206" t="s">
        <v>194</v>
      </c>
      <c r="C177" s="207" t="s">
        <v>33</v>
      </c>
      <c r="D177" s="207">
        <v>2</v>
      </c>
      <c r="E177" s="204"/>
      <c r="F177" s="192">
        <f t="shared" si="5"/>
        <v>0</v>
      </c>
    </row>
    <row r="178" spans="1:6" s="128" customFormat="1" ht="14.25" customHeight="1">
      <c r="A178" s="205" t="s">
        <v>169</v>
      </c>
      <c r="B178" s="206" t="s">
        <v>222</v>
      </c>
      <c r="C178" s="201" t="s">
        <v>33</v>
      </c>
      <c r="D178" s="201">
        <v>1</v>
      </c>
      <c r="E178" s="204"/>
      <c r="F178" s="192">
        <f t="shared" si="5"/>
        <v>0</v>
      </c>
    </row>
    <row r="179" spans="1:6" s="128" customFormat="1" ht="15" customHeight="1">
      <c r="A179" s="205" t="s">
        <v>169</v>
      </c>
      <c r="B179" s="206" t="s">
        <v>223</v>
      </c>
      <c r="C179" s="207" t="s">
        <v>33</v>
      </c>
      <c r="D179" s="207">
        <v>1</v>
      </c>
      <c r="E179" s="204"/>
      <c r="F179" s="192">
        <f t="shared" si="5"/>
        <v>0</v>
      </c>
    </row>
    <row r="180" spans="1:6" s="128" customFormat="1">
      <c r="A180" s="205" t="s">
        <v>169</v>
      </c>
      <c r="B180" s="206" t="s">
        <v>224</v>
      </c>
      <c r="C180" s="207" t="s">
        <v>33</v>
      </c>
      <c r="D180" s="207">
        <v>1</v>
      </c>
      <c r="E180" s="204"/>
      <c r="F180" s="192">
        <f t="shared" si="5"/>
        <v>0</v>
      </c>
    </row>
    <row r="181" spans="1:6" s="128" customFormat="1" ht="14.25" customHeight="1">
      <c r="A181" s="205" t="s">
        <v>169</v>
      </c>
      <c r="B181" s="206" t="s">
        <v>380</v>
      </c>
      <c r="C181" s="201" t="s">
        <v>33</v>
      </c>
      <c r="D181" s="201">
        <v>1</v>
      </c>
      <c r="E181" s="204"/>
      <c r="F181" s="192">
        <f t="shared" si="5"/>
        <v>0</v>
      </c>
    </row>
    <row r="182" spans="1:6" s="128" customFormat="1" ht="14.25" customHeight="1">
      <c r="A182" s="205" t="s">
        <v>169</v>
      </c>
      <c r="B182" s="206" t="s">
        <v>381</v>
      </c>
      <c r="C182" s="201" t="s">
        <v>33</v>
      </c>
      <c r="D182" s="201">
        <v>1</v>
      </c>
      <c r="E182" s="204"/>
      <c r="F182" s="192">
        <f t="shared" si="5"/>
        <v>0</v>
      </c>
    </row>
    <row r="183" spans="1:6" s="128" customFormat="1" ht="15" customHeight="1">
      <c r="A183" s="205" t="s">
        <v>169</v>
      </c>
      <c r="B183" s="206" t="s">
        <v>195</v>
      </c>
      <c r="C183" s="207" t="s">
        <v>33</v>
      </c>
      <c r="D183" s="207">
        <v>2</v>
      </c>
      <c r="E183" s="204"/>
      <c r="F183" s="192">
        <f t="shared" si="5"/>
        <v>0</v>
      </c>
    </row>
    <row r="184" spans="1:6" s="128" customFormat="1">
      <c r="A184" s="205" t="s">
        <v>169</v>
      </c>
      <c r="B184" s="206" t="s">
        <v>196</v>
      </c>
      <c r="C184" s="207" t="s">
        <v>33</v>
      </c>
      <c r="D184" s="207">
        <v>2</v>
      </c>
      <c r="E184" s="204"/>
      <c r="F184" s="192">
        <f t="shared" si="5"/>
        <v>0</v>
      </c>
    </row>
    <row r="185" spans="1:6" s="122" customFormat="1" ht="14.25">
      <c r="A185" s="236" t="s">
        <v>169</v>
      </c>
      <c r="B185" s="252" t="s">
        <v>225</v>
      </c>
      <c r="C185" s="201" t="s">
        <v>33</v>
      </c>
      <c r="D185" s="253">
        <v>12</v>
      </c>
      <c r="E185" s="204"/>
      <c r="F185" s="192">
        <f t="shared" si="5"/>
        <v>0</v>
      </c>
    </row>
    <row r="186" spans="1:6" s="122" customFormat="1" ht="14.25">
      <c r="A186" s="236" t="s">
        <v>169</v>
      </c>
      <c r="B186" s="254" t="s">
        <v>226</v>
      </c>
      <c r="C186" s="201" t="s">
        <v>33</v>
      </c>
      <c r="D186" s="253">
        <v>1</v>
      </c>
      <c r="E186" s="204"/>
      <c r="F186" s="192">
        <f t="shared" si="5"/>
        <v>0</v>
      </c>
    </row>
    <row r="187" spans="1:6" s="122" customFormat="1" ht="12.75" customHeight="1">
      <c r="A187" s="205"/>
      <c r="B187" s="206"/>
      <c r="C187" s="250"/>
      <c r="D187" s="250"/>
      <c r="E187" s="255"/>
      <c r="F187" s="192"/>
    </row>
    <row r="188" spans="1:6" s="122" customFormat="1" ht="25.5">
      <c r="A188" s="60" t="s">
        <v>27</v>
      </c>
      <c r="B188" s="206" t="s">
        <v>227</v>
      </c>
      <c r="C188" s="199"/>
      <c r="D188" s="199"/>
      <c r="E188" s="209"/>
      <c r="F188" s="192"/>
    </row>
    <row r="189" spans="1:6" s="122" customFormat="1" ht="14.1" customHeight="1">
      <c r="A189" s="236" t="s">
        <v>169</v>
      </c>
      <c r="B189" s="254" t="s">
        <v>447</v>
      </c>
      <c r="C189" s="201" t="s">
        <v>33</v>
      </c>
      <c r="D189" s="256">
        <v>1</v>
      </c>
      <c r="E189" s="191"/>
      <c r="F189" s="192">
        <f t="shared" si="5"/>
        <v>0</v>
      </c>
    </row>
    <row r="190" spans="1:6" s="122" customFormat="1" ht="14.25">
      <c r="A190" s="236" t="s">
        <v>169</v>
      </c>
      <c r="B190" s="254" t="s">
        <v>228</v>
      </c>
      <c r="C190" s="201" t="s">
        <v>33</v>
      </c>
      <c r="D190" s="253">
        <v>1</v>
      </c>
      <c r="E190" s="191"/>
      <c r="F190" s="192">
        <f t="shared" si="5"/>
        <v>0</v>
      </c>
    </row>
    <row r="191" spans="1:6" s="122" customFormat="1" ht="14.25">
      <c r="A191" s="236" t="s">
        <v>169</v>
      </c>
      <c r="B191" s="254" t="s">
        <v>229</v>
      </c>
      <c r="C191" s="201" t="s">
        <v>33</v>
      </c>
      <c r="D191" s="253">
        <v>1</v>
      </c>
      <c r="E191" s="191"/>
      <c r="F191" s="192">
        <f t="shared" si="5"/>
        <v>0</v>
      </c>
    </row>
    <row r="192" spans="1:6" s="122" customFormat="1" ht="14.25">
      <c r="A192" s="236" t="s">
        <v>169</v>
      </c>
      <c r="B192" s="254" t="s">
        <v>230</v>
      </c>
      <c r="C192" s="201" t="s">
        <v>33</v>
      </c>
      <c r="D192" s="253">
        <v>1</v>
      </c>
      <c r="E192" s="191"/>
      <c r="F192" s="192">
        <f t="shared" si="5"/>
        <v>0</v>
      </c>
    </row>
    <row r="193" spans="1:8" s="122" customFormat="1" ht="14.25">
      <c r="A193" s="236" t="s">
        <v>169</v>
      </c>
      <c r="B193" s="254" t="s">
        <v>231</v>
      </c>
      <c r="C193" s="201" t="s">
        <v>33</v>
      </c>
      <c r="D193" s="253">
        <v>1</v>
      </c>
      <c r="E193" s="191"/>
      <c r="F193" s="192">
        <f t="shared" si="5"/>
        <v>0</v>
      </c>
    </row>
    <row r="194" spans="1:8" s="122" customFormat="1" ht="14.25">
      <c r="A194" s="236" t="s">
        <v>169</v>
      </c>
      <c r="B194" s="254" t="s">
        <v>232</v>
      </c>
      <c r="C194" s="201" t="s">
        <v>33</v>
      </c>
      <c r="D194" s="253">
        <v>12</v>
      </c>
      <c r="E194" s="191"/>
      <c r="F194" s="192">
        <f t="shared" si="5"/>
        <v>0</v>
      </c>
    </row>
    <row r="195" spans="1:8" s="122" customFormat="1" ht="14.25">
      <c r="A195" s="236" t="s">
        <v>169</v>
      </c>
      <c r="B195" s="254" t="s">
        <v>233</v>
      </c>
      <c r="C195" s="201" t="s">
        <v>33</v>
      </c>
      <c r="D195" s="253">
        <v>1</v>
      </c>
      <c r="E195" s="191"/>
      <c r="F195" s="192">
        <f t="shared" si="5"/>
        <v>0</v>
      </c>
    </row>
    <row r="196" spans="1:8" s="122" customFormat="1" ht="14.25">
      <c r="A196" s="236" t="s">
        <v>169</v>
      </c>
      <c r="B196" s="254" t="s">
        <v>234</v>
      </c>
      <c r="C196" s="201" t="s">
        <v>33</v>
      </c>
      <c r="D196" s="253">
        <v>1</v>
      </c>
      <c r="E196" s="191"/>
      <c r="F196" s="192">
        <f t="shared" si="5"/>
        <v>0</v>
      </c>
    </row>
    <row r="197" spans="1:8" s="122" customFormat="1" ht="14.25">
      <c r="A197" s="236" t="s">
        <v>169</v>
      </c>
      <c r="B197" s="254" t="s">
        <v>235</v>
      </c>
      <c r="C197" s="201" t="s">
        <v>33</v>
      </c>
      <c r="D197" s="253">
        <v>1</v>
      </c>
      <c r="E197" s="191"/>
      <c r="F197" s="192">
        <f t="shared" si="5"/>
        <v>0</v>
      </c>
    </row>
    <row r="198" spans="1:8" s="122" customFormat="1" ht="14.25">
      <c r="A198" s="236" t="s">
        <v>169</v>
      </c>
      <c r="B198" s="254" t="s">
        <v>236</v>
      </c>
      <c r="C198" s="201" t="s">
        <v>33</v>
      </c>
      <c r="D198" s="253">
        <v>2</v>
      </c>
      <c r="E198" s="191"/>
      <c r="F198" s="192">
        <f t="shared" si="5"/>
        <v>0</v>
      </c>
    </row>
    <row r="199" spans="1:8" s="122" customFormat="1" ht="14.25">
      <c r="A199" s="236" t="s">
        <v>169</v>
      </c>
      <c r="B199" s="254" t="s">
        <v>237</v>
      </c>
      <c r="C199" s="201" t="s">
        <v>33</v>
      </c>
      <c r="D199" s="253">
        <v>1</v>
      </c>
      <c r="E199" s="191"/>
      <c r="F199" s="192">
        <f t="shared" si="5"/>
        <v>0</v>
      </c>
    </row>
    <row r="200" spans="1:8" s="122" customFormat="1" ht="14.25">
      <c r="A200" s="236" t="s">
        <v>169</v>
      </c>
      <c r="B200" s="254" t="s">
        <v>238</v>
      </c>
      <c r="C200" s="201" t="s">
        <v>33</v>
      </c>
      <c r="D200" s="253">
        <v>12</v>
      </c>
      <c r="E200" s="191"/>
      <c r="F200" s="192">
        <f t="shared" si="5"/>
        <v>0</v>
      </c>
    </row>
    <row r="201" spans="1:8" s="122" customFormat="1" ht="14.1" customHeight="1">
      <c r="A201" s="236" t="s">
        <v>169</v>
      </c>
      <c r="B201" s="254" t="s">
        <v>239</v>
      </c>
      <c r="C201" s="201" t="s">
        <v>33</v>
      </c>
      <c r="D201" s="253">
        <v>1</v>
      </c>
      <c r="E201" s="191"/>
      <c r="F201" s="192">
        <f t="shared" si="5"/>
        <v>0</v>
      </c>
    </row>
    <row r="202" spans="1:8" s="122" customFormat="1" ht="14.25">
      <c r="A202" s="236" t="s">
        <v>169</v>
      </c>
      <c r="B202" s="254" t="s">
        <v>240</v>
      </c>
      <c r="C202" s="201" t="s">
        <v>33</v>
      </c>
      <c r="D202" s="253">
        <v>1</v>
      </c>
      <c r="E202" s="191"/>
      <c r="F202" s="192">
        <f t="shared" si="5"/>
        <v>0</v>
      </c>
    </row>
    <row r="203" spans="1:8" s="122" customFormat="1">
      <c r="A203" s="60"/>
      <c r="B203" s="206"/>
      <c r="C203" s="199"/>
      <c r="D203" s="199"/>
      <c r="E203" s="209"/>
      <c r="F203" s="192"/>
    </row>
    <row r="204" spans="1:8" s="128" customFormat="1" ht="27" customHeight="1">
      <c r="A204" s="60" t="s">
        <v>28</v>
      </c>
      <c r="B204" s="206" t="s">
        <v>241</v>
      </c>
      <c r="C204" s="201" t="s">
        <v>37</v>
      </c>
      <c r="D204" s="201">
        <v>1</v>
      </c>
      <c r="E204" s="251"/>
      <c r="F204" s="192">
        <f t="shared" si="5"/>
        <v>0</v>
      </c>
    </row>
    <row r="205" spans="1:8" s="128" customFormat="1">
      <c r="A205" s="60"/>
      <c r="B205" s="206"/>
      <c r="C205" s="231"/>
      <c r="D205" s="231"/>
      <c r="E205" s="255"/>
      <c r="F205" s="192"/>
    </row>
    <row r="206" spans="1:8" s="122" customFormat="1" ht="15" customHeight="1">
      <c r="A206" s="60" t="s">
        <v>29</v>
      </c>
      <c r="B206" s="211" t="s">
        <v>207</v>
      </c>
      <c r="C206" s="201" t="s">
        <v>33</v>
      </c>
      <c r="D206" s="155">
        <v>1</v>
      </c>
      <c r="E206" s="204"/>
      <c r="F206" s="192">
        <f t="shared" si="5"/>
        <v>0</v>
      </c>
    </row>
    <row r="207" spans="1:8" s="122" customFormat="1" ht="15" customHeight="1">
      <c r="A207" s="123"/>
      <c r="B207" s="211"/>
      <c r="C207" s="199"/>
      <c r="D207" s="15"/>
      <c r="E207" s="257"/>
      <c r="F207" s="192"/>
    </row>
    <row r="208" spans="1:8" s="259" customFormat="1" ht="38.25">
      <c r="A208" s="60" t="s">
        <v>30</v>
      </c>
      <c r="B208" s="258" t="s">
        <v>242</v>
      </c>
      <c r="C208" s="201" t="s">
        <v>37</v>
      </c>
      <c r="D208" s="201">
        <v>1</v>
      </c>
      <c r="E208" s="204"/>
      <c r="F208" s="192">
        <f t="shared" si="5"/>
        <v>0</v>
      </c>
      <c r="H208" s="128"/>
    </row>
    <row r="209" spans="1:78" s="128" customFormat="1" ht="15" customHeight="1">
      <c r="A209" s="205"/>
      <c r="B209" s="206"/>
      <c r="C209" s="250"/>
      <c r="D209" s="250"/>
      <c r="E209" s="227"/>
      <c r="F209" s="228"/>
    </row>
    <row r="210" spans="1:78" s="128" customFormat="1" ht="38.25">
      <c r="A210" s="205"/>
      <c r="B210" s="206" t="s">
        <v>243</v>
      </c>
      <c r="C210" s="250"/>
      <c r="D210" s="250"/>
      <c r="E210" s="227"/>
      <c r="F210" s="228"/>
      <c r="H210" s="122"/>
    </row>
    <row r="211" spans="1:78" s="128" customFormat="1" ht="15" customHeight="1">
      <c r="A211" s="205"/>
      <c r="B211" s="206"/>
      <c r="C211" s="250"/>
      <c r="D211" s="250"/>
      <c r="E211" s="227"/>
      <c r="F211" s="228"/>
      <c r="H211" s="122"/>
    </row>
    <row r="212" spans="1:78" s="122" customFormat="1" ht="15" customHeight="1">
      <c r="A212" s="218"/>
      <c r="B212" s="176" t="s">
        <v>154</v>
      </c>
      <c r="C212" s="177"/>
      <c r="D212" s="177"/>
      <c r="E212" s="178" t="s">
        <v>155</v>
      </c>
      <c r="F212" s="145">
        <f>SUM(F164:F208)</f>
        <v>0</v>
      </c>
    </row>
    <row r="213" spans="1:78" s="128" customFormat="1" ht="15" customHeight="1">
      <c r="A213" s="249"/>
      <c r="B213" s="150"/>
      <c r="C213" s="199"/>
      <c r="D213" s="199"/>
      <c r="E213" s="209"/>
      <c r="F213" s="210"/>
    </row>
    <row r="214" spans="1:78" s="128" customFormat="1" ht="15" customHeight="1">
      <c r="A214" s="249"/>
      <c r="B214" s="150"/>
      <c r="C214" s="199"/>
      <c r="D214" s="199"/>
      <c r="E214" s="209"/>
      <c r="F214" s="210"/>
    </row>
    <row r="215" spans="1:78" s="122" customFormat="1">
      <c r="A215" s="183" t="s">
        <v>27</v>
      </c>
      <c r="B215" s="184" t="s">
        <v>403</v>
      </c>
      <c r="C215" s="185"/>
      <c r="D215" s="185"/>
      <c r="E215" s="186"/>
      <c r="F215" s="187"/>
    </row>
    <row r="216" spans="1:78" s="122" customFormat="1" ht="15">
      <c r="A216" s="260"/>
      <c r="B216" s="148"/>
      <c r="C216" s="261"/>
      <c r="D216" s="261"/>
      <c r="E216" s="262"/>
      <c r="F216" s="263"/>
    </row>
    <row r="217" spans="1:78" s="128" customFormat="1" ht="25.5">
      <c r="A217" s="60" t="s">
        <v>2</v>
      </c>
      <c r="B217" s="206" t="s">
        <v>404</v>
      </c>
      <c r="C217" s="237" t="s">
        <v>43</v>
      </c>
      <c r="D217" s="237">
        <v>10</v>
      </c>
      <c r="E217" s="191"/>
      <c r="F217" s="192">
        <f>D217*E217</f>
        <v>0</v>
      </c>
    </row>
    <row r="218" spans="1:78" s="122" customFormat="1" ht="15">
      <c r="A218" s="244"/>
      <c r="B218" s="245"/>
      <c r="C218" s="246"/>
      <c r="D218" s="246"/>
      <c r="E218" s="247"/>
      <c r="F218" s="192"/>
    </row>
    <row r="219" spans="1:78" s="128" customFormat="1" ht="25.5">
      <c r="A219" s="60" t="s">
        <v>22</v>
      </c>
      <c r="B219" s="154" t="s">
        <v>189</v>
      </c>
      <c r="C219" s="15"/>
      <c r="D219" s="15"/>
      <c r="E219" s="151"/>
      <c r="F219" s="192"/>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c r="AK219" s="107"/>
      <c r="AL219" s="107"/>
      <c r="AM219" s="107"/>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07"/>
      <c r="BR219" s="107"/>
      <c r="BS219" s="107"/>
      <c r="BT219" s="107"/>
      <c r="BU219" s="107"/>
      <c r="BV219" s="107"/>
      <c r="BW219" s="107"/>
      <c r="BX219" s="107"/>
      <c r="BY219" s="107"/>
      <c r="BZ219" s="107"/>
    </row>
    <row r="220" spans="1:78" s="128" customFormat="1" ht="15" customHeight="1">
      <c r="A220" s="194" t="s">
        <v>169</v>
      </c>
      <c r="B220" s="195" t="s">
        <v>448</v>
      </c>
      <c r="C220" s="190" t="s">
        <v>43</v>
      </c>
      <c r="D220" s="190">
        <v>5</v>
      </c>
      <c r="E220" s="191"/>
      <c r="F220" s="192">
        <f t="shared" ref="F220:F242" si="6">D220*E220</f>
        <v>0</v>
      </c>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c r="AI220" s="107"/>
      <c r="AJ220" s="107"/>
      <c r="AK220" s="107"/>
      <c r="AL220" s="107"/>
      <c r="AM220" s="107"/>
      <c r="AN220" s="107"/>
      <c r="AO220" s="107"/>
      <c r="AP220" s="107"/>
      <c r="AQ220" s="107"/>
      <c r="AR220" s="107"/>
      <c r="AS220" s="107"/>
      <c r="AT220" s="107"/>
      <c r="AU220" s="107"/>
      <c r="AV220" s="107"/>
      <c r="AW220" s="107"/>
      <c r="AX220" s="107"/>
      <c r="AY220" s="107"/>
      <c r="AZ220" s="107"/>
      <c r="BA220" s="107"/>
      <c r="BB220" s="107"/>
      <c r="BC220" s="107"/>
      <c r="BD220" s="107"/>
      <c r="BE220" s="107"/>
      <c r="BF220" s="107"/>
      <c r="BG220" s="107"/>
      <c r="BH220" s="107"/>
      <c r="BI220" s="107"/>
      <c r="BJ220" s="107"/>
      <c r="BK220" s="107"/>
      <c r="BL220" s="107"/>
      <c r="BM220" s="107"/>
      <c r="BN220" s="107"/>
      <c r="BO220" s="107"/>
      <c r="BP220" s="107"/>
      <c r="BQ220" s="107"/>
      <c r="BR220" s="107"/>
      <c r="BS220" s="107"/>
      <c r="BT220" s="107"/>
      <c r="BU220" s="107"/>
      <c r="BV220" s="107"/>
      <c r="BW220" s="107"/>
      <c r="BX220" s="107"/>
      <c r="BY220" s="107"/>
      <c r="BZ220" s="107"/>
    </row>
    <row r="221" spans="1:78" s="128" customFormat="1" ht="15" customHeight="1">
      <c r="A221" s="194"/>
      <c r="B221" s="195"/>
      <c r="C221" s="196"/>
      <c r="D221" s="196"/>
      <c r="E221" s="197"/>
      <c r="F221" s="192"/>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c r="AD221" s="107"/>
      <c r="AE221" s="107"/>
      <c r="AF221" s="107"/>
      <c r="AG221" s="107"/>
      <c r="AH221" s="107"/>
      <c r="AI221" s="107"/>
      <c r="AJ221" s="107"/>
      <c r="AK221" s="107"/>
      <c r="AL221" s="107"/>
      <c r="AM221" s="107"/>
      <c r="AN221" s="107"/>
      <c r="AO221" s="107"/>
      <c r="AP221" s="107"/>
      <c r="AQ221" s="107"/>
      <c r="AR221" s="107"/>
      <c r="AS221" s="107"/>
      <c r="AT221" s="107"/>
      <c r="AU221" s="107"/>
      <c r="AV221" s="107"/>
      <c r="AW221" s="107"/>
      <c r="AX221" s="107"/>
      <c r="AY221" s="107"/>
      <c r="AZ221" s="107"/>
      <c r="BA221" s="107"/>
      <c r="BB221" s="107"/>
      <c r="BC221" s="107"/>
      <c r="BD221" s="107"/>
      <c r="BE221" s="107"/>
      <c r="BF221" s="107"/>
      <c r="BG221" s="107"/>
      <c r="BH221" s="107"/>
      <c r="BI221" s="107"/>
      <c r="BJ221" s="107"/>
      <c r="BK221" s="107"/>
      <c r="BL221" s="107"/>
      <c r="BM221" s="107"/>
      <c r="BN221" s="107"/>
      <c r="BO221" s="107"/>
      <c r="BP221" s="107"/>
      <c r="BQ221" s="107"/>
      <c r="BR221" s="107"/>
      <c r="BS221" s="107"/>
      <c r="BT221" s="107"/>
      <c r="BU221" s="107"/>
      <c r="BV221" s="107"/>
      <c r="BW221" s="107"/>
      <c r="BX221" s="107"/>
      <c r="BY221" s="107"/>
      <c r="BZ221" s="107"/>
    </row>
    <row r="222" spans="1:78" s="122" customFormat="1" ht="25.5">
      <c r="A222" s="60" t="s">
        <v>25</v>
      </c>
      <c r="B222" s="264" t="s">
        <v>405</v>
      </c>
      <c r="C222" s="201" t="s">
        <v>33</v>
      </c>
      <c r="D222" s="155">
        <v>1</v>
      </c>
      <c r="E222" s="204"/>
      <c r="F222" s="192">
        <f t="shared" si="6"/>
        <v>0</v>
      </c>
    </row>
    <row r="223" spans="1:78" s="128" customFormat="1" ht="15" customHeight="1">
      <c r="A223" s="205"/>
      <c r="B223" s="215"/>
      <c r="C223" s="15"/>
      <c r="D223" s="15"/>
      <c r="E223" s="216"/>
      <c r="F223" s="192"/>
    </row>
    <row r="224" spans="1:78" s="122" customFormat="1">
      <c r="A224" s="80" t="s">
        <v>26</v>
      </c>
      <c r="B224" s="265" t="s">
        <v>406</v>
      </c>
      <c r="C224" s="15"/>
      <c r="D224" s="15"/>
      <c r="E224" s="216"/>
      <c r="F224" s="192"/>
    </row>
    <row r="225" spans="1:6" s="122" customFormat="1" ht="18" customHeight="1">
      <c r="A225" s="266" t="s">
        <v>169</v>
      </c>
      <c r="B225" s="265" t="s">
        <v>449</v>
      </c>
      <c r="C225" s="155" t="s">
        <v>33</v>
      </c>
      <c r="D225" s="155">
        <v>1</v>
      </c>
      <c r="E225" s="204"/>
      <c r="F225" s="192">
        <f t="shared" si="6"/>
        <v>0</v>
      </c>
    </row>
    <row r="226" spans="1:6" s="122" customFormat="1" ht="15" customHeight="1">
      <c r="A226" s="266" t="s">
        <v>169</v>
      </c>
      <c r="B226" s="62" t="s">
        <v>450</v>
      </c>
      <c r="C226" s="267" t="s">
        <v>33</v>
      </c>
      <c r="D226" s="267">
        <v>2</v>
      </c>
      <c r="E226" s="204"/>
      <c r="F226" s="192">
        <f t="shared" si="6"/>
        <v>0</v>
      </c>
    </row>
    <row r="227" spans="1:6" s="122" customFormat="1">
      <c r="A227" s="266" t="s">
        <v>169</v>
      </c>
      <c r="B227" s="62" t="s">
        <v>451</v>
      </c>
      <c r="C227" s="267" t="s">
        <v>33</v>
      </c>
      <c r="D227" s="267">
        <v>2</v>
      </c>
      <c r="E227" s="268"/>
      <c r="F227" s="192">
        <f t="shared" si="6"/>
        <v>0</v>
      </c>
    </row>
    <row r="228" spans="1:6" s="122" customFormat="1">
      <c r="A228" s="266" t="s">
        <v>169</v>
      </c>
      <c r="B228" s="62" t="s">
        <v>452</v>
      </c>
      <c r="C228" s="267" t="s">
        <v>33</v>
      </c>
      <c r="D228" s="267">
        <v>1</v>
      </c>
      <c r="E228" s="268"/>
      <c r="F228" s="192">
        <f t="shared" si="6"/>
        <v>0</v>
      </c>
    </row>
    <row r="229" spans="1:6" s="122" customFormat="1">
      <c r="A229" s="266" t="s">
        <v>169</v>
      </c>
      <c r="B229" s="62" t="s">
        <v>407</v>
      </c>
      <c r="C229" s="267" t="s">
        <v>33</v>
      </c>
      <c r="D229" s="267">
        <v>1</v>
      </c>
      <c r="E229" s="268"/>
      <c r="F229" s="192">
        <f t="shared" si="6"/>
        <v>0</v>
      </c>
    </row>
    <row r="230" spans="1:6" s="122" customFormat="1" ht="25.5">
      <c r="A230" s="266" t="s">
        <v>169</v>
      </c>
      <c r="B230" s="62" t="s">
        <v>453</v>
      </c>
      <c r="C230" s="267" t="s">
        <v>33</v>
      </c>
      <c r="D230" s="267">
        <v>1</v>
      </c>
      <c r="E230" s="268"/>
      <c r="F230" s="192">
        <f t="shared" si="6"/>
        <v>0</v>
      </c>
    </row>
    <row r="231" spans="1:6" s="122" customFormat="1">
      <c r="A231" s="266" t="s">
        <v>169</v>
      </c>
      <c r="B231" s="62" t="s">
        <v>408</v>
      </c>
      <c r="C231" s="267" t="s">
        <v>33</v>
      </c>
      <c r="D231" s="267">
        <v>1</v>
      </c>
      <c r="E231" s="268"/>
      <c r="F231" s="192">
        <f t="shared" si="6"/>
        <v>0</v>
      </c>
    </row>
    <row r="232" spans="1:6" s="122" customFormat="1">
      <c r="A232" s="266" t="s">
        <v>169</v>
      </c>
      <c r="B232" s="62" t="s">
        <v>409</v>
      </c>
      <c r="C232" s="267" t="s">
        <v>33</v>
      </c>
      <c r="D232" s="267">
        <v>2</v>
      </c>
      <c r="E232" s="268"/>
      <c r="F232" s="192">
        <f t="shared" si="6"/>
        <v>0</v>
      </c>
    </row>
    <row r="233" spans="1:6" s="122" customFormat="1" ht="15" customHeight="1">
      <c r="A233" s="123"/>
      <c r="B233" s="215"/>
      <c r="C233" s="15"/>
      <c r="D233" s="15"/>
      <c r="E233" s="151"/>
      <c r="F233" s="192"/>
    </row>
    <row r="234" spans="1:6" s="122" customFormat="1" ht="21" customHeight="1">
      <c r="A234" s="218" t="s">
        <v>27</v>
      </c>
      <c r="B234" s="150" t="s">
        <v>410</v>
      </c>
      <c r="C234" s="201" t="s">
        <v>33</v>
      </c>
      <c r="D234" s="155">
        <v>2</v>
      </c>
      <c r="E234" s="204"/>
      <c r="F234" s="192">
        <f t="shared" si="6"/>
        <v>0</v>
      </c>
    </row>
    <row r="235" spans="1:6" s="122" customFormat="1">
      <c r="A235" s="123"/>
      <c r="B235" s="150"/>
      <c r="C235" s="199"/>
      <c r="D235" s="15"/>
      <c r="E235" s="257"/>
      <c r="F235" s="192"/>
    </row>
    <row r="236" spans="1:6" s="122" customFormat="1" ht="19.5" customHeight="1">
      <c r="A236" s="218" t="s">
        <v>28</v>
      </c>
      <c r="B236" s="150" t="s">
        <v>411</v>
      </c>
      <c r="C236" s="201" t="s">
        <v>33</v>
      </c>
      <c r="D236" s="155">
        <v>1</v>
      </c>
      <c r="E236" s="204"/>
      <c r="F236" s="192">
        <f t="shared" si="6"/>
        <v>0</v>
      </c>
    </row>
    <row r="237" spans="1:6" s="122" customFormat="1">
      <c r="A237" s="123"/>
      <c r="B237" s="264"/>
      <c r="C237" s="199"/>
      <c r="D237" s="15"/>
      <c r="E237" s="257"/>
      <c r="F237" s="192"/>
    </row>
    <row r="238" spans="1:6" s="122" customFormat="1" ht="25.5">
      <c r="A238" s="218" t="s">
        <v>29</v>
      </c>
      <c r="B238" s="150" t="s">
        <v>454</v>
      </c>
      <c r="C238" s="201" t="s">
        <v>33</v>
      </c>
      <c r="D238" s="155">
        <v>1</v>
      </c>
      <c r="E238" s="204"/>
      <c r="F238" s="192">
        <f t="shared" si="6"/>
        <v>0</v>
      </c>
    </row>
    <row r="239" spans="1:6" s="122" customFormat="1">
      <c r="A239" s="123"/>
      <c r="B239" s="150"/>
      <c r="C239" s="199"/>
      <c r="D239" s="15"/>
      <c r="E239" s="257"/>
      <c r="F239" s="192"/>
    </row>
    <row r="240" spans="1:6" s="122" customFormat="1" ht="25.5">
      <c r="A240" s="218" t="s">
        <v>30</v>
      </c>
      <c r="B240" s="150" t="s">
        <v>412</v>
      </c>
      <c r="C240" s="201" t="s">
        <v>37</v>
      </c>
      <c r="D240" s="155">
        <v>1</v>
      </c>
      <c r="E240" s="204"/>
      <c r="F240" s="192">
        <f t="shared" si="6"/>
        <v>0</v>
      </c>
    </row>
    <row r="241" spans="1:8" s="122" customFormat="1">
      <c r="A241" s="123"/>
      <c r="B241" s="150"/>
      <c r="C241" s="199"/>
      <c r="D241" s="15"/>
      <c r="E241" s="257"/>
      <c r="F241" s="192"/>
    </row>
    <row r="242" spans="1:8" s="122" customFormat="1" ht="38.25">
      <c r="A242" s="269" t="s">
        <v>31</v>
      </c>
      <c r="B242" s="270" t="s">
        <v>413</v>
      </c>
      <c r="C242" s="201" t="s">
        <v>33</v>
      </c>
      <c r="D242" s="155">
        <v>1</v>
      </c>
      <c r="E242" s="204"/>
      <c r="F242" s="192">
        <f t="shared" si="6"/>
        <v>0</v>
      </c>
    </row>
    <row r="243" spans="1:8" s="122" customFormat="1" ht="15" customHeight="1">
      <c r="A243" s="123"/>
      <c r="B243" s="154"/>
      <c r="C243" s="199"/>
      <c r="D243" s="15"/>
      <c r="E243" s="257"/>
      <c r="F243" s="152"/>
    </row>
    <row r="244" spans="1:8" s="122" customFormat="1" ht="15" customHeight="1">
      <c r="A244" s="218"/>
      <c r="B244" s="176" t="s">
        <v>403</v>
      </c>
      <c r="C244" s="177"/>
      <c r="D244" s="177"/>
      <c r="E244" s="178" t="s">
        <v>155</v>
      </c>
      <c r="F244" s="145">
        <f>SUM(F217:F242)</f>
        <v>0</v>
      </c>
    </row>
    <row r="245" spans="1:8" s="122" customFormat="1" ht="15" customHeight="1">
      <c r="A245" s="271"/>
      <c r="B245" s="163"/>
      <c r="C245" s="234"/>
      <c r="D245" s="234"/>
      <c r="E245" s="240"/>
      <c r="F245" s="272"/>
    </row>
    <row r="246" spans="1:8" s="122" customFormat="1" ht="15" customHeight="1">
      <c r="A246" s="241"/>
      <c r="B246" s="239"/>
      <c r="C246" s="234"/>
      <c r="D246" s="234"/>
      <c r="E246" s="240"/>
      <c r="F246" s="272"/>
    </row>
    <row r="247" spans="1:8" s="122" customFormat="1" ht="15" customHeight="1">
      <c r="A247" s="241"/>
      <c r="B247" s="239"/>
      <c r="C247" s="234"/>
      <c r="D247" s="234"/>
      <c r="E247" s="240"/>
      <c r="F247" s="272"/>
    </row>
    <row r="248" spans="1:8" s="122" customFormat="1">
      <c r="A248" s="273"/>
      <c r="B248" s="274"/>
      <c r="C248" s="275"/>
      <c r="D248" s="275"/>
      <c r="E248" s="276"/>
      <c r="F248" s="277"/>
      <c r="G248" s="128"/>
      <c r="H248" s="23"/>
    </row>
    <row r="249" spans="1:8" s="122" customFormat="1" ht="20.100000000000001" customHeight="1">
      <c r="A249" s="278"/>
      <c r="B249" s="115" t="s">
        <v>250</v>
      </c>
      <c r="C249" s="115"/>
      <c r="D249" s="115"/>
      <c r="E249" s="115"/>
      <c r="F249" s="115"/>
    </row>
    <row r="250" spans="1:8" s="122" customFormat="1" ht="16.5" customHeight="1">
      <c r="A250" s="279"/>
      <c r="B250" s="280"/>
      <c r="C250" s="281"/>
      <c r="D250" s="281"/>
      <c r="E250" s="282"/>
      <c r="F250" s="283"/>
    </row>
    <row r="251" spans="1:8" s="146" customFormat="1" ht="18" customHeight="1">
      <c r="A251" s="284" t="s">
        <v>2</v>
      </c>
      <c r="B251" s="285" t="s">
        <v>151</v>
      </c>
      <c r="C251" s="286"/>
      <c r="D251" s="286"/>
      <c r="E251" s="287"/>
      <c r="F251" s="288">
        <f>F45</f>
        <v>0</v>
      </c>
    </row>
    <row r="252" spans="1:8" s="146" customFormat="1" ht="18" customHeight="1">
      <c r="A252" s="284" t="s">
        <v>22</v>
      </c>
      <c r="B252" s="285" t="s">
        <v>152</v>
      </c>
      <c r="C252" s="286"/>
      <c r="D252" s="286"/>
      <c r="E252" s="287"/>
      <c r="F252" s="288">
        <f>F96</f>
        <v>0</v>
      </c>
    </row>
    <row r="253" spans="1:8" s="146" customFormat="1" ht="18" customHeight="1">
      <c r="A253" s="284" t="s">
        <v>25</v>
      </c>
      <c r="B253" s="285" t="s">
        <v>153</v>
      </c>
      <c r="C253" s="286"/>
      <c r="D253" s="286"/>
      <c r="E253" s="287"/>
      <c r="F253" s="288">
        <f>F158</f>
        <v>0</v>
      </c>
    </row>
    <row r="254" spans="1:8" s="146" customFormat="1" ht="18" customHeight="1">
      <c r="A254" s="284" t="s">
        <v>26</v>
      </c>
      <c r="B254" s="285" t="s">
        <v>154</v>
      </c>
      <c r="C254" s="286"/>
      <c r="D254" s="286"/>
      <c r="E254" s="287"/>
      <c r="F254" s="288">
        <f>F212</f>
        <v>0</v>
      </c>
    </row>
    <row r="255" spans="1:8" s="146" customFormat="1" ht="18" customHeight="1">
      <c r="A255" s="284" t="s">
        <v>27</v>
      </c>
      <c r="B255" s="285" t="s">
        <v>372</v>
      </c>
      <c r="C255" s="286"/>
      <c r="D255" s="286"/>
      <c r="E255" s="287"/>
      <c r="F255" s="288">
        <f>F244</f>
        <v>0</v>
      </c>
    </row>
    <row r="256" spans="1:8" s="122" customFormat="1" ht="18" customHeight="1">
      <c r="A256" s="289"/>
      <c r="B256" s="290"/>
      <c r="C256" s="221"/>
      <c r="D256" s="221"/>
      <c r="E256" s="146"/>
      <c r="F256" s="291"/>
    </row>
    <row r="257" spans="1:8" s="296" customFormat="1" ht="14.25">
      <c r="A257" s="292"/>
      <c r="B257" s="293" t="s">
        <v>253</v>
      </c>
      <c r="C257" s="293"/>
      <c r="D257" s="294"/>
      <c r="E257" s="295"/>
      <c r="F257" s="295">
        <f>SUM(F251:F255)</f>
        <v>0</v>
      </c>
      <c r="H257" s="122"/>
    </row>
    <row r="258" spans="1:8" s="128" customFormat="1" ht="12.75" customHeight="1">
      <c r="A258" s="205"/>
      <c r="F258" s="297"/>
      <c r="H258" s="122"/>
    </row>
  </sheetData>
  <sheetProtection password="D0ED" sheet="1" objects="1" scenarios="1"/>
  <protectedRanges>
    <protectedRange sqref="E23:E242" name="Raspon2"/>
    <protectedRange password="D0ED" sqref="E23:E242" name="Raspon1"/>
  </protectedRanges>
  <mergeCells count="3">
    <mergeCell ref="B1:F1"/>
    <mergeCell ref="B249:F249"/>
    <mergeCell ref="B257:C257"/>
  </mergeCells>
  <pageMargins left="0.7" right="0.7" top="0.75" bottom="0.75" header="0.3" footer="0.3"/>
  <pageSetup paperSize="9" scale="96" orientation="portrait" verticalDpi="0" r:id="rId1"/>
  <rowBreaks count="4" manualBreakCount="4">
    <brk id="16" max="16383" man="1"/>
    <brk id="97" max="16383" man="1"/>
    <brk id="159" max="16383" man="1"/>
    <brk id="2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 gra.obr.i strojarski</vt:lpstr>
      <vt:lpstr>ukupna rekapitulacija</vt:lpstr>
      <vt:lpstr> elektrotehničke inst.</vt:lpstr>
      <vt:lpstr>' gra.obr.i strojarski'!Podrucje_ispisa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Nita Roset</cp:lastModifiedBy>
  <cp:lastPrinted>2019-02-20T14:26:28Z</cp:lastPrinted>
  <dcterms:created xsi:type="dcterms:W3CDTF">2014-12-31T09:41:39Z</dcterms:created>
  <dcterms:modified xsi:type="dcterms:W3CDTF">2019-03-05T10:26:51Z</dcterms:modified>
</cp:coreProperties>
</file>